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faultuser0\Downloads\"/>
    </mc:Choice>
  </mc:AlternateContent>
  <xr:revisionPtr revIDLastSave="0" documentId="13_ncr:1_{8D873ADA-CFC5-4D0D-B586-636AD55409C4}" xr6:coauthVersionLast="45" xr6:coauthVersionMax="45" xr10:uidLastSave="{00000000-0000-0000-0000-000000000000}"/>
  <bookViews>
    <workbookView xWindow="-120" yWindow="-120" windowWidth="20640" windowHeight="1176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2" l="1"/>
  <c r="DB5" i="2" s="1"/>
  <c r="DC58" i="2"/>
  <c r="DC59" i="2"/>
  <c r="DC60" i="2"/>
  <c r="DC61" i="2"/>
  <c r="DC62" i="2"/>
  <c r="DC63" i="2"/>
  <c r="DC64" i="2"/>
  <c r="DC57" i="2"/>
  <c r="DC45" i="2"/>
  <c r="DC46" i="2"/>
  <c r="DC47" i="2"/>
  <c r="DC48" i="2"/>
  <c r="DC49" i="2"/>
  <c r="DC50" i="2"/>
  <c r="DC51" i="2"/>
  <c r="DC44" i="2"/>
  <c r="DC32" i="2"/>
  <c r="DC33" i="2"/>
  <c r="DC34" i="2"/>
  <c r="DC35" i="2"/>
  <c r="DC36" i="2"/>
  <c r="DC37" i="2"/>
  <c r="DC38" i="2"/>
  <c r="DC31" i="2"/>
  <c r="DC19" i="2"/>
  <c r="DC20" i="2"/>
  <c r="DC21" i="2"/>
  <c r="DC22" i="2"/>
  <c r="DC23" i="2"/>
  <c r="DC24" i="2"/>
  <c r="DC25" i="2"/>
  <c r="DC26" i="2"/>
  <c r="DC18" i="2"/>
  <c r="DC6" i="2"/>
  <c r="DC7" i="2"/>
  <c r="DC8" i="2"/>
  <c r="DC9" i="2"/>
  <c r="DC10" i="2"/>
  <c r="DC11" i="2"/>
  <c r="DC12" i="2"/>
  <c r="DC5" i="2"/>
  <c r="DB58" i="2"/>
  <c r="DB59" i="2"/>
  <c r="DB60" i="2"/>
  <c r="DB61" i="2"/>
  <c r="DB62" i="2"/>
  <c r="DB63" i="2"/>
  <c r="DB64" i="2"/>
  <c r="DB57" i="2"/>
  <c r="DB45" i="2"/>
  <c r="DB46" i="2"/>
  <c r="DB47" i="2"/>
  <c r="DB48" i="2"/>
  <c r="DB49" i="2"/>
  <c r="DB50" i="2"/>
  <c r="DB51" i="2"/>
  <c r="DB44" i="2"/>
  <c r="DB32" i="2"/>
  <c r="DB33" i="2"/>
  <c r="DB34" i="2"/>
  <c r="DB35" i="2"/>
  <c r="DB36" i="2"/>
  <c r="DB37" i="2"/>
  <c r="DB38" i="2"/>
  <c r="DB31" i="2"/>
  <c r="DB19" i="2"/>
  <c r="DB20" i="2"/>
  <c r="DB21" i="2"/>
  <c r="DB22" i="2"/>
  <c r="DB23" i="2"/>
  <c r="DB24" i="2"/>
  <c r="DB25" i="2"/>
  <c r="DB26" i="2"/>
  <c r="DB18" i="2"/>
  <c r="DB6" i="2"/>
  <c r="DB7" i="2"/>
  <c r="DB8" i="2"/>
  <c r="DB9" i="2"/>
  <c r="DB10" i="2"/>
  <c r="DB11" i="2"/>
  <c r="DB12" i="2"/>
  <c r="DP6" i="2" l="1"/>
  <c r="DP10" i="2"/>
  <c r="CS6" i="2"/>
  <c r="CS7" i="2"/>
  <c r="CS8" i="2"/>
  <c r="CS9" i="2"/>
  <c r="CS10" i="2"/>
  <c r="CS11" i="2"/>
  <c r="CS12" i="2"/>
  <c r="CS5" i="2"/>
  <c r="CV6" i="2"/>
  <c r="CV7" i="2"/>
  <c r="CV8" i="2"/>
  <c r="CV9" i="2"/>
  <c r="CV10" i="2"/>
  <c r="CV11" i="2"/>
  <c r="CV12" i="2"/>
  <c r="CV5" i="2"/>
  <c r="DH13" i="1" l="1"/>
  <c r="DI13" i="1"/>
  <c r="DJ13" i="1"/>
  <c r="DH14" i="1"/>
  <c r="DI14" i="1"/>
  <c r="DJ14" i="1"/>
  <c r="DD48" i="1"/>
  <c r="DG48" i="1"/>
  <c r="DI27" i="1"/>
  <c r="DJ27" i="1"/>
  <c r="DI28" i="1"/>
  <c r="DJ28" i="1"/>
  <c r="DI39" i="1"/>
  <c r="DJ39" i="1"/>
  <c r="DI40" i="1"/>
  <c r="DJ40" i="1"/>
  <c r="DJ53" i="1"/>
  <c r="DI52" i="1"/>
  <c r="DJ52" i="1"/>
  <c r="DI53" i="1"/>
  <c r="DI65" i="1"/>
  <c r="DJ65" i="1"/>
  <c r="DI66" i="1"/>
  <c r="DJ66" i="1"/>
  <c r="DG49" i="1"/>
  <c r="DK39" i="1"/>
  <c r="DL66" i="1"/>
  <c r="DK66" i="1"/>
  <c r="DL65" i="1"/>
  <c r="DK65" i="1"/>
  <c r="DL53" i="1"/>
  <c r="DK53" i="1"/>
  <c r="DL52" i="1"/>
  <c r="DK52" i="1"/>
  <c r="DL40" i="1"/>
  <c r="DK40" i="1"/>
  <c r="DL39" i="1"/>
  <c r="DL28" i="1"/>
  <c r="DK28" i="1"/>
  <c r="DL27" i="1"/>
  <c r="DK27" i="1"/>
  <c r="DL14" i="1"/>
  <c r="DK14" i="1"/>
  <c r="DL13" i="1"/>
  <c r="DK13" i="1"/>
  <c r="DH66" i="1"/>
  <c r="CU66" i="1"/>
  <c r="DH65" i="1"/>
  <c r="CU65" i="1"/>
  <c r="DG64" i="1"/>
  <c r="DD64" i="1"/>
  <c r="DA64" i="1"/>
  <c r="CX64" i="1"/>
  <c r="DG63" i="1"/>
  <c r="DD63" i="1"/>
  <c r="DA63" i="1"/>
  <c r="CX63" i="1"/>
  <c r="DG62" i="1"/>
  <c r="DD62" i="1"/>
  <c r="DA62" i="1"/>
  <c r="CX62" i="1"/>
  <c r="DG61" i="1"/>
  <c r="DD61" i="1"/>
  <c r="DA61" i="1"/>
  <c r="CX61" i="1"/>
  <c r="DG60" i="1"/>
  <c r="DD60" i="1"/>
  <c r="DA60" i="1"/>
  <c r="CX60" i="1"/>
  <c r="DG59" i="1"/>
  <c r="DD59" i="1"/>
  <c r="DA59" i="1"/>
  <c r="CX59" i="1"/>
  <c r="DG58" i="1"/>
  <c r="DD58" i="1"/>
  <c r="DA58" i="1"/>
  <c r="CX58" i="1"/>
  <c r="DG57" i="1"/>
  <c r="DD57" i="1"/>
  <c r="DA57" i="1"/>
  <c r="CX57" i="1"/>
  <c r="DH53" i="1"/>
  <c r="CU53" i="1"/>
  <c r="DH52" i="1"/>
  <c r="CU52" i="1"/>
  <c r="DG51" i="1"/>
  <c r="DD51" i="1"/>
  <c r="DA51" i="1"/>
  <c r="CX51" i="1"/>
  <c r="DG50" i="1"/>
  <c r="DD50" i="1"/>
  <c r="DA50" i="1"/>
  <c r="CX50" i="1"/>
  <c r="DD49" i="1"/>
  <c r="DA49" i="1"/>
  <c r="CX49" i="1"/>
  <c r="DA48" i="1"/>
  <c r="CX48" i="1"/>
  <c r="DG47" i="1"/>
  <c r="DD47" i="1"/>
  <c r="DA47" i="1"/>
  <c r="CX47" i="1"/>
  <c r="DG46" i="1"/>
  <c r="DD46" i="1"/>
  <c r="DA46" i="1"/>
  <c r="CX46" i="1"/>
  <c r="DG45" i="1"/>
  <c r="DD45" i="1"/>
  <c r="DA45" i="1"/>
  <c r="CX45" i="1"/>
  <c r="DG44" i="1"/>
  <c r="DD44" i="1"/>
  <c r="DA44" i="1"/>
  <c r="CX44" i="1"/>
  <c r="DH40" i="1"/>
  <c r="CU40" i="1"/>
  <c r="DH39" i="1"/>
  <c r="CU39" i="1"/>
  <c r="DG38" i="1"/>
  <c r="DD38" i="1"/>
  <c r="DA38" i="1"/>
  <c r="CX38" i="1"/>
  <c r="DG37" i="1"/>
  <c r="DD37" i="1"/>
  <c r="DA37" i="1"/>
  <c r="CX37" i="1"/>
  <c r="DG36" i="1"/>
  <c r="DD36" i="1"/>
  <c r="DA36" i="1"/>
  <c r="CX36" i="1"/>
  <c r="DG35" i="1"/>
  <c r="DD35" i="1"/>
  <c r="DA35" i="1"/>
  <c r="CX35" i="1"/>
  <c r="DG34" i="1"/>
  <c r="DD34" i="1"/>
  <c r="DA34" i="1"/>
  <c r="CX34" i="1"/>
  <c r="DG33" i="1"/>
  <c r="DD33" i="1"/>
  <c r="DA33" i="1"/>
  <c r="CX33" i="1"/>
  <c r="DG32" i="1"/>
  <c r="DD32" i="1"/>
  <c r="DA32" i="1"/>
  <c r="CX32" i="1"/>
  <c r="DG31" i="1"/>
  <c r="DD31" i="1"/>
  <c r="DA31" i="1"/>
  <c r="CX31" i="1"/>
  <c r="DH28" i="1"/>
  <c r="CU28" i="1"/>
  <c r="DH27" i="1"/>
  <c r="CU27" i="1"/>
  <c r="DG26" i="1"/>
  <c r="DD26" i="1"/>
  <c r="DA26" i="1"/>
  <c r="CX26" i="1"/>
  <c r="DG25" i="1"/>
  <c r="DD25" i="1"/>
  <c r="DA25" i="1"/>
  <c r="CX25" i="1"/>
  <c r="DG24" i="1"/>
  <c r="DD24" i="1"/>
  <c r="DA24" i="1"/>
  <c r="CX24" i="1"/>
  <c r="DG23" i="1"/>
  <c r="DD23" i="1"/>
  <c r="DA23" i="1"/>
  <c r="CX23" i="1"/>
  <c r="DG22" i="1"/>
  <c r="DD22" i="1"/>
  <c r="DA22" i="1"/>
  <c r="CX22" i="1"/>
  <c r="DG21" i="1"/>
  <c r="DD21" i="1"/>
  <c r="DA21" i="1"/>
  <c r="CX21" i="1"/>
  <c r="DG20" i="1"/>
  <c r="DD20" i="1"/>
  <c r="DA20" i="1"/>
  <c r="CX20" i="1"/>
  <c r="DG19" i="1"/>
  <c r="DD19" i="1"/>
  <c r="DA19" i="1"/>
  <c r="CX19" i="1"/>
  <c r="DG18" i="1"/>
  <c r="DD18" i="1"/>
  <c r="DA18" i="1"/>
  <c r="CX18" i="1"/>
  <c r="CU14" i="1"/>
  <c r="CU13" i="1"/>
  <c r="DG12" i="1"/>
  <c r="DD12" i="1"/>
  <c r="DA12" i="1"/>
  <c r="CX12" i="1"/>
  <c r="DG11" i="1"/>
  <c r="DD11" i="1"/>
  <c r="DA11" i="1"/>
  <c r="CX11" i="1"/>
  <c r="DG10" i="1"/>
  <c r="DD10" i="1"/>
  <c r="DA10" i="1"/>
  <c r="CX10" i="1"/>
  <c r="DG9" i="1"/>
  <c r="DD9" i="1"/>
  <c r="DA9" i="1"/>
  <c r="CX9" i="1"/>
  <c r="DG8" i="1"/>
  <c r="DD8" i="1"/>
  <c r="DA8" i="1"/>
  <c r="CX8" i="1"/>
  <c r="DG7" i="1"/>
  <c r="DD7" i="1"/>
  <c r="DA7" i="1"/>
  <c r="CX7" i="1"/>
  <c r="DG6" i="1"/>
  <c r="DD6" i="1"/>
  <c r="DA6" i="1"/>
  <c r="CX6" i="1"/>
  <c r="DG5" i="1"/>
  <c r="DD5" i="1"/>
  <c r="DA5" i="1"/>
  <c r="CX5" i="1"/>
  <c r="CO5" i="1"/>
  <c r="CL5" i="1"/>
  <c r="CI5" i="1"/>
  <c r="CF5" i="1"/>
  <c r="CP66" i="1"/>
  <c r="CC66" i="1"/>
  <c r="CP65" i="1"/>
  <c r="CC65" i="1"/>
  <c r="CO64" i="1"/>
  <c r="CL64" i="1"/>
  <c r="CI64" i="1"/>
  <c r="CF64" i="1"/>
  <c r="CO63" i="1"/>
  <c r="CL63" i="1"/>
  <c r="CI63" i="1"/>
  <c r="CF63" i="1"/>
  <c r="CO62" i="1"/>
  <c r="CL62" i="1"/>
  <c r="CI62" i="1"/>
  <c r="CF62" i="1"/>
  <c r="CO61" i="1"/>
  <c r="CL61" i="1"/>
  <c r="CI61" i="1"/>
  <c r="CF61" i="1"/>
  <c r="CO60" i="1"/>
  <c r="CL60" i="1"/>
  <c r="CI60" i="1"/>
  <c r="CF60" i="1"/>
  <c r="CO59" i="1"/>
  <c r="CL59" i="1"/>
  <c r="CI59" i="1"/>
  <c r="CF59" i="1"/>
  <c r="CO58" i="1"/>
  <c r="CL58" i="1"/>
  <c r="CI58" i="1"/>
  <c r="CF58" i="1"/>
  <c r="CO57" i="1"/>
  <c r="CL57" i="1"/>
  <c r="CI57" i="1"/>
  <c r="CF57" i="1"/>
  <c r="CP53" i="1"/>
  <c r="CC53" i="1"/>
  <c r="CP52" i="1"/>
  <c r="CC52" i="1"/>
  <c r="CO51" i="1"/>
  <c r="CL51" i="1"/>
  <c r="CI51" i="1"/>
  <c r="CF51" i="1"/>
  <c r="CO50" i="1"/>
  <c r="CL50" i="1"/>
  <c r="CI50" i="1"/>
  <c r="CF50" i="1"/>
  <c r="CO49" i="1"/>
  <c r="CL49" i="1"/>
  <c r="CI49" i="1"/>
  <c r="CF49" i="1"/>
  <c r="CO48" i="1"/>
  <c r="CL48" i="1"/>
  <c r="CI48" i="1"/>
  <c r="CF48" i="1"/>
  <c r="CO47" i="1"/>
  <c r="CL47" i="1"/>
  <c r="CI47" i="1"/>
  <c r="CF47" i="1"/>
  <c r="CO46" i="1"/>
  <c r="CL46" i="1"/>
  <c r="CI46" i="1"/>
  <c r="CF46" i="1"/>
  <c r="CO45" i="1"/>
  <c r="CL45" i="1"/>
  <c r="CI45" i="1"/>
  <c r="CF45" i="1"/>
  <c r="CO44" i="1"/>
  <c r="CL44" i="1"/>
  <c r="CI44" i="1"/>
  <c r="CF44" i="1"/>
  <c r="CP40" i="1"/>
  <c r="CC40" i="1"/>
  <c r="CP39" i="1"/>
  <c r="CC39" i="1"/>
  <c r="CO38" i="1"/>
  <c r="CL38" i="1"/>
  <c r="CI38" i="1"/>
  <c r="CF38" i="1"/>
  <c r="CO37" i="1"/>
  <c r="CL37" i="1"/>
  <c r="CI37" i="1"/>
  <c r="CF37" i="1"/>
  <c r="CO36" i="1"/>
  <c r="CL36" i="1"/>
  <c r="CI36" i="1"/>
  <c r="CF36" i="1"/>
  <c r="CO35" i="1"/>
  <c r="CL35" i="1"/>
  <c r="CI35" i="1"/>
  <c r="CF35" i="1"/>
  <c r="CO34" i="1"/>
  <c r="CL34" i="1"/>
  <c r="CI34" i="1"/>
  <c r="CF34" i="1"/>
  <c r="CO33" i="1"/>
  <c r="CL33" i="1"/>
  <c r="CI33" i="1"/>
  <c r="CF33" i="1"/>
  <c r="CO32" i="1"/>
  <c r="CL32" i="1"/>
  <c r="CI32" i="1"/>
  <c r="CF32" i="1"/>
  <c r="CO31" i="1"/>
  <c r="CL31" i="1"/>
  <c r="CI31" i="1"/>
  <c r="CI40" i="1" s="1"/>
  <c r="CF31" i="1"/>
  <c r="CP28" i="1"/>
  <c r="CC28" i="1"/>
  <c r="CP27" i="1"/>
  <c r="CC27" i="1"/>
  <c r="CO26" i="1"/>
  <c r="CL26" i="1"/>
  <c r="CI26" i="1"/>
  <c r="CF26" i="1"/>
  <c r="CO25" i="1"/>
  <c r="CL25" i="1"/>
  <c r="CI25" i="1"/>
  <c r="CF25" i="1"/>
  <c r="CO24" i="1"/>
  <c r="CL24" i="1"/>
  <c r="CI24" i="1"/>
  <c r="CF24" i="1"/>
  <c r="CO23" i="1"/>
  <c r="CL23" i="1"/>
  <c r="CI23" i="1"/>
  <c r="CF23" i="1"/>
  <c r="CO22" i="1"/>
  <c r="CL22" i="1"/>
  <c r="CI22" i="1"/>
  <c r="CF22" i="1"/>
  <c r="CO21" i="1"/>
  <c r="CL21" i="1"/>
  <c r="CI21" i="1"/>
  <c r="CF21" i="1"/>
  <c r="CO20" i="1"/>
  <c r="CL20" i="1"/>
  <c r="CI20" i="1"/>
  <c r="CF20" i="1"/>
  <c r="CO19" i="1"/>
  <c r="CL19" i="1"/>
  <c r="CI19" i="1"/>
  <c r="CF19" i="1"/>
  <c r="CC14" i="1"/>
  <c r="CC13" i="1"/>
  <c r="CO12" i="1"/>
  <c r="CL12" i="1"/>
  <c r="CI12" i="1"/>
  <c r="CF12" i="1"/>
  <c r="CO11" i="1"/>
  <c r="CL11" i="1"/>
  <c r="CI11" i="1"/>
  <c r="CF11" i="1"/>
  <c r="CO10" i="1"/>
  <c r="CL10" i="1"/>
  <c r="CI10" i="1"/>
  <c r="CF10" i="1"/>
  <c r="CO9" i="1"/>
  <c r="CL9" i="1"/>
  <c r="CI9" i="1"/>
  <c r="CF9" i="1"/>
  <c r="CO8" i="1"/>
  <c r="CL8" i="1"/>
  <c r="CI8" i="1"/>
  <c r="CF8" i="1"/>
  <c r="CO7" i="1"/>
  <c r="CL7" i="1"/>
  <c r="CI7" i="1"/>
  <c r="CF7" i="1"/>
  <c r="CO6" i="1"/>
  <c r="CL6" i="1"/>
  <c r="CI6" i="1"/>
  <c r="CF6" i="1"/>
  <c r="CO18" i="1"/>
  <c r="CL18" i="1"/>
  <c r="CI18" i="1"/>
  <c r="CF18" i="1"/>
  <c r="BX66" i="1"/>
  <c r="BX65" i="1"/>
  <c r="BX53" i="1"/>
  <c r="BX52" i="1"/>
  <c r="BX40" i="1"/>
  <c r="BX39" i="1"/>
  <c r="BX28" i="1"/>
  <c r="BX27" i="1"/>
  <c r="BQ50" i="1"/>
  <c r="BW49" i="1"/>
  <c r="BT7" i="1"/>
  <c r="BK66" i="1"/>
  <c r="BK65" i="1"/>
  <c r="BW64" i="1"/>
  <c r="BT64" i="1"/>
  <c r="BQ64" i="1"/>
  <c r="BN64" i="1"/>
  <c r="BW63" i="1"/>
  <c r="BT63" i="1"/>
  <c r="BQ63" i="1"/>
  <c r="BN63" i="1"/>
  <c r="BW62" i="1"/>
  <c r="BT62" i="1"/>
  <c r="BQ62" i="1"/>
  <c r="BN62" i="1"/>
  <c r="BW61" i="1"/>
  <c r="BT61" i="1"/>
  <c r="BQ61" i="1"/>
  <c r="BN61" i="1"/>
  <c r="BW60" i="1"/>
  <c r="BT60" i="1"/>
  <c r="BQ60" i="1"/>
  <c r="BN60" i="1"/>
  <c r="BW59" i="1"/>
  <c r="BT59" i="1"/>
  <c r="BQ59" i="1"/>
  <c r="BN59" i="1"/>
  <c r="BW58" i="1"/>
  <c r="BT58" i="1"/>
  <c r="BQ58" i="1"/>
  <c r="BN58" i="1"/>
  <c r="BW57" i="1"/>
  <c r="BT57" i="1"/>
  <c r="BQ57" i="1"/>
  <c r="BQ65" i="1" s="1"/>
  <c r="BN57" i="1"/>
  <c r="BN65" i="1" s="1"/>
  <c r="BK53" i="1"/>
  <c r="BK52" i="1"/>
  <c r="BW51" i="1"/>
  <c r="BT51" i="1"/>
  <c r="BQ51" i="1"/>
  <c r="BN51" i="1"/>
  <c r="BW50" i="1"/>
  <c r="BT50" i="1"/>
  <c r="BN50" i="1"/>
  <c r="BT49" i="1"/>
  <c r="BQ49" i="1"/>
  <c r="BN49" i="1"/>
  <c r="BW48" i="1"/>
  <c r="BT48" i="1"/>
  <c r="BQ48" i="1"/>
  <c r="BN48" i="1"/>
  <c r="BW47" i="1"/>
  <c r="BT47" i="1"/>
  <c r="BQ47" i="1"/>
  <c r="BN47" i="1"/>
  <c r="BW46" i="1"/>
  <c r="BT46" i="1"/>
  <c r="BQ46" i="1"/>
  <c r="BN46" i="1"/>
  <c r="BW45" i="1"/>
  <c r="BT45" i="1"/>
  <c r="BQ45" i="1"/>
  <c r="BN45" i="1"/>
  <c r="BW44" i="1"/>
  <c r="BT44" i="1"/>
  <c r="BT52" i="1" s="1"/>
  <c r="BQ44" i="1"/>
  <c r="BQ52" i="1" s="1"/>
  <c r="BN44" i="1"/>
  <c r="BK40" i="1"/>
  <c r="BK39" i="1"/>
  <c r="BW38" i="1"/>
  <c r="BT38" i="1"/>
  <c r="BQ38" i="1"/>
  <c r="BN38" i="1"/>
  <c r="BW37" i="1"/>
  <c r="BT37" i="1"/>
  <c r="BQ37" i="1"/>
  <c r="BN37" i="1"/>
  <c r="BW36" i="1"/>
  <c r="BT36" i="1"/>
  <c r="BQ36" i="1"/>
  <c r="BN36" i="1"/>
  <c r="BW35" i="1"/>
  <c r="BT35" i="1"/>
  <c r="BQ35" i="1"/>
  <c r="BN35" i="1"/>
  <c r="BW34" i="1"/>
  <c r="BT34" i="1"/>
  <c r="BQ34" i="1"/>
  <c r="BN34" i="1"/>
  <c r="BW33" i="1"/>
  <c r="BT33" i="1"/>
  <c r="BQ33" i="1"/>
  <c r="BN33" i="1"/>
  <c r="BW32" i="1"/>
  <c r="BT32" i="1"/>
  <c r="BQ32" i="1"/>
  <c r="BN32" i="1"/>
  <c r="BW31" i="1"/>
  <c r="BT31" i="1"/>
  <c r="BQ31" i="1"/>
  <c r="BQ40" i="1" s="1"/>
  <c r="BN31" i="1"/>
  <c r="BN39" i="1" s="1"/>
  <c r="BK28" i="1"/>
  <c r="BK27" i="1"/>
  <c r="BW26" i="1"/>
  <c r="BT26" i="1"/>
  <c r="BQ26" i="1"/>
  <c r="BN26" i="1"/>
  <c r="BW25" i="1"/>
  <c r="BT25" i="1"/>
  <c r="BQ25" i="1"/>
  <c r="BN25" i="1"/>
  <c r="BW24" i="1"/>
  <c r="BT24" i="1"/>
  <c r="BQ24" i="1"/>
  <c r="BN24" i="1"/>
  <c r="BW23" i="1"/>
  <c r="BT23" i="1"/>
  <c r="BQ23" i="1"/>
  <c r="BN23" i="1"/>
  <c r="BW22" i="1"/>
  <c r="BT22" i="1"/>
  <c r="BQ22" i="1"/>
  <c r="BN22" i="1"/>
  <c r="BW21" i="1"/>
  <c r="BT21" i="1"/>
  <c r="BQ21" i="1"/>
  <c r="BN21" i="1"/>
  <c r="BW20" i="1"/>
  <c r="BT20" i="1"/>
  <c r="BQ20" i="1"/>
  <c r="BN20" i="1"/>
  <c r="BW19" i="1"/>
  <c r="BT19" i="1"/>
  <c r="BQ19" i="1"/>
  <c r="BN19" i="1"/>
  <c r="BW18" i="1"/>
  <c r="BT18" i="1"/>
  <c r="BQ18" i="1"/>
  <c r="BQ27" i="1" s="1"/>
  <c r="BN18" i="1"/>
  <c r="BN27" i="1" s="1"/>
  <c r="BK14" i="1"/>
  <c r="BK13" i="1"/>
  <c r="BW12" i="1"/>
  <c r="BT12" i="1"/>
  <c r="BQ12" i="1"/>
  <c r="BN12" i="1"/>
  <c r="BW11" i="1"/>
  <c r="BT11" i="1"/>
  <c r="BQ11" i="1"/>
  <c r="BN11" i="1"/>
  <c r="BW10" i="1"/>
  <c r="BT10" i="1"/>
  <c r="BQ10" i="1"/>
  <c r="BN10" i="1"/>
  <c r="BW9" i="1"/>
  <c r="BT9" i="1"/>
  <c r="BQ9" i="1"/>
  <c r="BN9" i="1"/>
  <c r="BW8" i="1"/>
  <c r="BT8" i="1"/>
  <c r="BQ8" i="1"/>
  <c r="BN8" i="1"/>
  <c r="BW7" i="1"/>
  <c r="BQ7" i="1"/>
  <c r="BN7" i="1"/>
  <c r="BW6" i="1"/>
  <c r="BT6" i="1"/>
  <c r="BQ6" i="1"/>
  <c r="BN6" i="1"/>
  <c r="BW5" i="1"/>
  <c r="BT5" i="1"/>
  <c r="BQ5" i="1"/>
  <c r="BN5" i="1"/>
  <c r="BN13" i="1" s="1"/>
  <c r="BA50" i="1"/>
  <c r="AR57" i="1"/>
  <c r="AX34" i="1"/>
  <c r="AR19" i="1"/>
  <c r="BF65" i="1"/>
  <c r="BF66" i="1"/>
  <c r="BE66" i="1"/>
  <c r="BE65" i="1"/>
  <c r="BF52" i="1"/>
  <c r="BF53" i="1"/>
  <c r="BE53" i="1"/>
  <c r="BE52" i="1"/>
  <c r="AO39" i="1"/>
  <c r="BF39" i="1"/>
  <c r="BF40" i="1"/>
  <c r="BE40" i="1"/>
  <c r="BE39" i="1"/>
  <c r="BF27" i="1"/>
  <c r="BF28" i="1"/>
  <c r="BE28" i="1"/>
  <c r="BE27" i="1"/>
  <c r="BF13" i="1"/>
  <c r="BF14" i="1"/>
  <c r="BE14" i="1"/>
  <c r="BE13" i="1"/>
  <c r="AO66" i="1"/>
  <c r="AO65" i="1"/>
  <c r="BA64" i="1"/>
  <c r="AX64" i="1"/>
  <c r="AU64" i="1"/>
  <c r="AR64" i="1"/>
  <c r="BA63" i="1"/>
  <c r="AX63" i="1"/>
  <c r="AU63" i="1"/>
  <c r="AR63" i="1"/>
  <c r="BA62" i="1"/>
  <c r="AX62" i="1"/>
  <c r="AU62" i="1"/>
  <c r="AR62" i="1"/>
  <c r="BA61" i="1"/>
  <c r="AX61" i="1"/>
  <c r="AU61" i="1"/>
  <c r="AR61" i="1"/>
  <c r="BA60" i="1"/>
  <c r="AX60" i="1"/>
  <c r="AU60" i="1"/>
  <c r="AR60" i="1"/>
  <c r="BA59" i="1"/>
  <c r="AX59" i="1"/>
  <c r="AU59" i="1"/>
  <c r="AR59" i="1"/>
  <c r="BA58" i="1"/>
  <c r="AX58" i="1"/>
  <c r="AU58" i="1"/>
  <c r="AR58" i="1"/>
  <c r="BA57" i="1"/>
  <c r="AX57" i="1"/>
  <c r="AU57" i="1"/>
  <c r="AO53" i="1"/>
  <c r="AO52" i="1"/>
  <c r="BA51" i="1"/>
  <c r="AX51" i="1"/>
  <c r="AU51" i="1"/>
  <c r="AR51" i="1"/>
  <c r="AX50" i="1"/>
  <c r="AU50" i="1"/>
  <c r="AR50" i="1"/>
  <c r="BA49" i="1"/>
  <c r="AX49" i="1"/>
  <c r="AU49" i="1"/>
  <c r="AR49" i="1"/>
  <c r="BA48" i="1"/>
  <c r="AX48" i="1"/>
  <c r="AU48" i="1"/>
  <c r="AR48" i="1"/>
  <c r="BA47" i="1"/>
  <c r="AX47" i="1"/>
  <c r="AU47" i="1"/>
  <c r="AR47" i="1"/>
  <c r="BA46" i="1"/>
  <c r="AX46" i="1"/>
  <c r="AU46" i="1"/>
  <c r="AR46" i="1"/>
  <c r="BA45" i="1"/>
  <c r="AX45" i="1"/>
  <c r="AU45" i="1"/>
  <c r="AR45" i="1"/>
  <c r="BA44" i="1"/>
  <c r="AX44" i="1"/>
  <c r="AU44" i="1"/>
  <c r="AR44" i="1"/>
  <c r="AO40" i="1"/>
  <c r="BA38" i="1"/>
  <c r="AX38" i="1"/>
  <c r="AU38" i="1"/>
  <c r="AR38" i="1"/>
  <c r="BA37" i="1"/>
  <c r="AX37" i="1"/>
  <c r="AU37" i="1"/>
  <c r="AR37" i="1"/>
  <c r="BA36" i="1"/>
  <c r="AX36" i="1"/>
  <c r="AU36" i="1"/>
  <c r="AR36" i="1"/>
  <c r="BA35" i="1"/>
  <c r="AX35" i="1"/>
  <c r="AU35" i="1"/>
  <c r="AR35" i="1"/>
  <c r="BA34" i="1"/>
  <c r="AU34" i="1"/>
  <c r="AR34" i="1"/>
  <c r="BA33" i="1"/>
  <c r="AX33" i="1"/>
  <c r="AU33" i="1"/>
  <c r="AR33" i="1"/>
  <c r="BA32" i="1"/>
  <c r="AX32" i="1"/>
  <c r="AU32" i="1"/>
  <c r="AR32" i="1"/>
  <c r="BA31" i="1"/>
  <c r="AX31" i="1"/>
  <c r="AU31" i="1"/>
  <c r="AR31" i="1"/>
  <c r="AO28" i="1"/>
  <c r="AO27" i="1"/>
  <c r="BA26" i="1"/>
  <c r="AX26" i="1"/>
  <c r="AU26" i="1"/>
  <c r="AR26" i="1"/>
  <c r="BA25" i="1"/>
  <c r="AX25" i="1"/>
  <c r="AU25" i="1"/>
  <c r="AR25" i="1"/>
  <c r="BA24" i="1"/>
  <c r="AX24" i="1"/>
  <c r="AU24" i="1"/>
  <c r="AR24" i="1"/>
  <c r="BA23" i="1"/>
  <c r="AX23" i="1"/>
  <c r="AU23" i="1"/>
  <c r="AR23" i="1"/>
  <c r="BA22" i="1"/>
  <c r="AX22" i="1"/>
  <c r="AU22" i="1"/>
  <c r="AR22" i="1"/>
  <c r="BA21" i="1"/>
  <c r="AX21" i="1"/>
  <c r="AU21" i="1"/>
  <c r="AR21" i="1"/>
  <c r="BA20" i="1"/>
  <c r="AX20" i="1"/>
  <c r="AU20" i="1"/>
  <c r="AR20" i="1"/>
  <c r="BA19" i="1"/>
  <c r="AX19" i="1"/>
  <c r="AU19" i="1"/>
  <c r="AU28" i="1" s="1"/>
  <c r="BA18" i="1"/>
  <c r="AX18" i="1"/>
  <c r="AU18" i="1"/>
  <c r="AR18" i="1"/>
  <c r="AO14" i="1"/>
  <c r="AO13" i="1"/>
  <c r="BA12" i="1"/>
  <c r="AX12" i="1"/>
  <c r="AU12" i="1"/>
  <c r="AR12" i="1"/>
  <c r="BA11" i="1"/>
  <c r="AX11" i="1"/>
  <c r="AU11" i="1"/>
  <c r="AR11" i="1"/>
  <c r="BA10" i="1"/>
  <c r="AX10" i="1"/>
  <c r="AU10" i="1"/>
  <c r="AR10" i="1"/>
  <c r="BA9" i="1"/>
  <c r="AX9" i="1"/>
  <c r="AU9" i="1"/>
  <c r="AR9" i="1"/>
  <c r="BA8" i="1"/>
  <c r="AX8" i="1"/>
  <c r="AU8" i="1"/>
  <c r="AR8" i="1"/>
  <c r="BA7" i="1"/>
  <c r="AX7" i="1"/>
  <c r="AU7" i="1"/>
  <c r="AR7" i="1"/>
  <c r="BA6" i="1"/>
  <c r="AX6" i="1"/>
  <c r="AU6" i="1"/>
  <c r="AR6" i="1"/>
  <c r="BA5" i="1"/>
  <c r="AX5" i="1"/>
  <c r="AU5" i="1"/>
  <c r="AR5" i="1"/>
  <c r="Z61" i="1"/>
  <c r="Z60" i="1"/>
  <c r="AC31" i="1"/>
  <c r="AC32" i="1"/>
  <c r="AI31" i="1"/>
  <c r="AI32" i="1"/>
  <c r="AF31" i="1"/>
  <c r="AF32" i="1"/>
  <c r="EJ65" i="2"/>
  <c r="EG65" i="2"/>
  <c r="ED65" i="2"/>
  <c r="EA65" i="2"/>
  <c r="DS65" i="2"/>
  <c r="DP65" i="2"/>
  <c r="DM65" i="2"/>
  <c r="DJ65" i="2"/>
  <c r="EJ64" i="2"/>
  <c r="EG64" i="2"/>
  <c r="ED64" i="2"/>
  <c r="EA64" i="2"/>
  <c r="DS64" i="2"/>
  <c r="DP64" i="2"/>
  <c r="DM64" i="2"/>
  <c r="DJ64" i="2"/>
  <c r="CV64" i="2"/>
  <c r="CS64" i="2"/>
  <c r="CP64" i="2"/>
  <c r="CM64" i="2"/>
  <c r="CE64" i="2"/>
  <c r="CB64" i="2"/>
  <c r="BN64" i="2"/>
  <c r="BK64" i="2"/>
  <c r="AW64" i="2"/>
  <c r="AT64" i="2"/>
  <c r="AF64" i="2"/>
  <c r="AC64" i="2"/>
  <c r="O64" i="2"/>
  <c r="L64" i="2"/>
  <c r="EJ63" i="2"/>
  <c r="EG63" i="2"/>
  <c r="ED63" i="2"/>
  <c r="EA63" i="2"/>
  <c r="DS63" i="2"/>
  <c r="DP63" i="2"/>
  <c r="DM63" i="2"/>
  <c r="DJ63" i="2"/>
  <c r="CV63" i="2"/>
  <c r="CS63" i="2"/>
  <c r="CP63" i="2"/>
  <c r="CM63" i="2"/>
  <c r="CE63" i="2"/>
  <c r="CB63" i="2"/>
  <c r="BN63" i="2"/>
  <c r="BK63" i="2"/>
  <c r="AW63" i="2"/>
  <c r="AT63" i="2"/>
  <c r="AF63" i="2"/>
  <c r="AC63" i="2"/>
  <c r="O63" i="2"/>
  <c r="L63" i="2"/>
  <c r="EJ62" i="2"/>
  <c r="EG62" i="2"/>
  <c r="ED62" i="2"/>
  <c r="EA62" i="2"/>
  <c r="DS62" i="2"/>
  <c r="DP62" i="2"/>
  <c r="DM62" i="2"/>
  <c r="DJ62" i="2"/>
  <c r="CV62" i="2"/>
  <c r="CS62" i="2"/>
  <c r="CP62" i="2"/>
  <c r="CM62" i="2"/>
  <c r="CE62" i="2"/>
  <c r="CB62" i="2"/>
  <c r="BN62" i="2"/>
  <c r="BK62" i="2"/>
  <c r="AW62" i="2"/>
  <c r="AT62" i="2"/>
  <c r="AF62" i="2"/>
  <c r="AC62" i="2"/>
  <c r="O62" i="2"/>
  <c r="L62" i="2"/>
  <c r="EJ61" i="2"/>
  <c r="EG61" i="2"/>
  <c r="ED61" i="2"/>
  <c r="EA61" i="2"/>
  <c r="DS61" i="2"/>
  <c r="DP61" i="2"/>
  <c r="DM61" i="2"/>
  <c r="DJ61" i="2"/>
  <c r="CV61" i="2"/>
  <c r="CS61" i="2"/>
  <c r="CP61" i="2"/>
  <c r="CM61" i="2"/>
  <c r="CE61" i="2"/>
  <c r="CB61" i="2"/>
  <c r="BN61" i="2"/>
  <c r="BK61" i="2"/>
  <c r="AW61" i="2"/>
  <c r="AT61" i="2"/>
  <c r="AF61" i="2"/>
  <c r="AC61" i="2"/>
  <c r="O61" i="2"/>
  <c r="L61" i="2"/>
  <c r="EJ60" i="2"/>
  <c r="EG60" i="2"/>
  <c r="ED60" i="2"/>
  <c r="EA60" i="2"/>
  <c r="DS60" i="2"/>
  <c r="DP60" i="2"/>
  <c r="DM60" i="2"/>
  <c r="DJ60" i="2"/>
  <c r="CV60" i="2"/>
  <c r="CS60" i="2"/>
  <c r="CP60" i="2"/>
  <c r="CM60" i="2"/>
  <c r="CE60" i="2"/>
  <c r="CB60" i="2"/>
  <c r="BN60" i="2"/>
  <c r="BK60" i="2"/>
  <c r="AW60" i="2"/>
  <c r="AT60" i="2"/>
  <c r="AF60" i="2"/>
  <c r="AC60" i="2"/>
  <c r="O60" i="2"/>
  <c r="L60" i="2"/>
  <c r="EJ59" i="2"/>
  <c r="EG59" i="2"/>
  <c r="ED59" i="2"/>
  <c r="EA59" i="2"/>
  <c r="DS59" i="2"/>
  <c r="DP59" i="2"/>
  <c r="DM59" i="2"/>
  <c r="DJ59" i="2"/>
  <c r="CV59" i="2"/>
  <c r="CS59" i="2"/>
  <c r="CP59" i="2"/>
  <c r="CM59" i="2"/>
  <c r="CE59" i="2"/>
  <c r="CB59" i="2"/>
  <c r="BN59" i="2"/>
  <c r="BK59" i="2"/>
  <c r="AW59" i="2"/>
  <c r="AT59" i="2"/>
  <c r="AF59" i="2"/>
  <c r="AC59" i="2"/>
  <c r="O59" i="2"/>
  <c r="L59" i="2"/>
  <c r="EJ58" i="2"/>
  <c r="EG58" i="2"/>
  <c r="ED58" i="2"/>
  <c r="EA58" i="2"/>
  <c r="DS58" i="2"/>
  <c r="DP58" i="2"/>
  <c r="DM58" i="2"/>
  <c r="DJ58" i="2"/>
  <c r="CV58" i="2"/>
  <c r="CS58" i="2"/>
  <c r="CP58" i="2"/>
  <c r="CM58" i="2"/>
  <c r="CE58" i="2"/>
  <c r="CB58" i="2"/>
  <c r="BN58" i="2"/>
  <c r="BK58" i="2"/>
  <c r="AW58" i="2"/>
  <c r="AT58" i="2"/>
  <c r="AF58" i="2"/>
  <c r="AC58" i="2"/>
  <c r="O58" i="2"/>
  <c r="L58" i="2"/>
  <c r="EJ57" i="2"/>
  <c r="EG57" i="2"/>
  <c r="ED57" i="2"/>
  <c r="EA57" i="2"/>
  <c r="DS57" i="2"/>
  <c r="DP57" i="2"/>
  <c r="DM57" i="2"/>
  <c r="DJ57" i="2"/>
  <c r="CV57" i="2"/>
  <c r="CS57" i="2"/>
  <c r="CP57" i="2"/>
  <c r="CM57" i="2"/>
  <c r="CE57" i="2"/>
  <c r="CB57" i="2"/>
  <c r="BN57" i="2"/>
  <c r="BK57" i="2"/>
  <c r="AW57" i="2"/>
  <c r="AT57" i="2"/>
  <c r="AF57" i="2"/>
  <c r="AC57" i="2"/>
  <c r="O57" i="2"/>
  <c r="L57" i="2"/>
  <c r="EJ52" i="2"/>
  <c r="EG52" i="2"/>
  <c r="ED52" i="2"/>
  <c r="EA52" i="2"/>
  <c r="DS52" i="2"/>
  <c r="DP52" i="2"/>
  <c r="DM52" i="2"/>
  <c r="DJ52" i="2"/>
  <c r="EJ51" i="2"/>
  <c r="EG51" i="2"/>
  <c r="ED51" i="2"/>
  <c r="EA51" i="2"/>
  <c r="DS51" i="2"/>
  <c r="DP51" i="2"/>
  <c r="DM51" i="2"/>
  <c r="DJ51" i="2"/>
  <c r="CV51" i="2"/>
  <c r="CS51" i="2"/>
  <c r="CP51" i="2"/>
  <c r="CM51" i="2"/>
  <c r="CE51" i="2"/>
  <c r="CB51" i="2"/>
  <c r="BN51" i="2"/>
  <c r="BK51" i="2"/>
  <c r="AW51" i="2"/>
  <c r="AT51" i="2"/>
  <c r="AF51" i="2"/>
  <c r="AC51" i="2"/>
  <c r="O51" i="2"/>
  <c r="L51" i="2"/>
  <c r="EJ50" i="2"/>
  <c r="EG50" i="2"/>
  <c r="ED50" i="2"/>
  <c r="EA50" i="2"/>
  <c r="DS50" i="2"/>
  <c r="DP50" i="2"/>
  <c r="DM50" i="2"/>
  <c r="DJ50" i="2"/>
  <c r="CV50" i="2"/>
  <c r="CS50" i="2"/>
  <c r="CP50" i="2"/>
  <c r="CM50" i="2"/>
  <c r="CE50" i="2"/>
  <c r="CB50" i="2"/>
  <c r="BN50" i="2"/>
  <c r="BK50" i="2"/>
  <c r="AW50" i="2"/>
  <c r="AT50" i="2"/>
  <c r="AF50" i="2"/>
  <c r="AC50" i="2"/>
  <c r="O50" i="2"/>
  <c r="L50" i="2"/>
  <c r="EJ49" i="2"/>
  <c r="EG49" i="2"/>
  <c r="ED49" i="2"/>
  <c r="EA49" i="2"/>
  <c r="DS49" i="2"/>
  <c r="DP49" i="2"/>
  <c r="DM49" i="2"/>
  <c r="DJ49" i="2"/>
  <c r="CV49" i="2"/>
  <c r="CS49" i="2"/>
  <c r="CP49" i="2"/>
  <c r="CM49" i="2"/>
  <c r="CE49" i="2"/>
  <c r="CB49" i="2"/>
  <c r="BN49" i="2"/>
  <c r="BK49" i="2"/>
  <c r="AW49" i="2"/>
  <c r="AT49" i="2"/>
  <c r="AF49" i="2"/>
  <c r="AC49" i="2"/>
  <c r="O49" i="2"/>
  <c r="L49" i="2"/>
  <c r="EJ48" i="2"/>
  <c r="EG48" i="2"/>
  <c r="ED48" i="2"/>
  <c r="EA48" i="2"/>
  <c r="DS48" i="2"/>
  <c r="DP48" i="2"/>
  <c r="DM48" i="2"/>
  <c r="DJ48" i="2"/>
  <c r="CV48" i="2"/>
  <c r="CS48" i="2"/>
  <c r="CP48" i="2"/>
  <c r="CM48" i="2"/>
  <c r="CE48" i="2"/>
  <c r="CB48" i="2"/>
  <c r="BN48" i="2"/>
  <c r="BK48" i="2"/>
  <c r="AW48" i="2"/>
  <c r="AT48" i="2"/>
  <c r="AF48" i="2"/>
  <c r="AC48" i="2"/>
  <c r="O48" i="2"/>
  <c r="L48" i="2"/>
  <c r="EJ47" i="2"/>
  <c r="EG47" i="2"/>
  <c r="ED47" i="2"/>
  <c r="EA47" i="2"/>
  <c r="DS47" i="2"/>
  <c r="DP47" i="2"/>
  <c r="DM47" i="2"/>
  <c r="DJ47" i="2"/>
  <c r="CV47" i="2"/>
  <c r="CS47" i="2"/>
  <c r="CP47" i="2"/>
  <c r="CM47" i="2"/>
  <c r="CE47" i="2"/>
  <c r="CB47" i="2"/>
  <c r="BN47" i="2"/>
  <c r="BK47" i="2"/>
  <c r="AW47" i="2"/>
  <c r="AT47" i="2"/>
  <c r="AF47" i="2"/>
  <c r="AC47" i="2"/>
  <c r="O47" i="2"/>
  <c r="L47" i="2"/>
  <c r="EJ46" i="2"/>
  <c r="EG46" i="2"/>
  <c r="ED46" i="2"/>
  <c r="EA46" i="2"/>
  <c r="DS46" i="2"/>
  <c r="DP46" i="2"/>
  <c r="DM46" i="2"/>
  <c r="DJ46" i="2"/>
  <c r="CV46" i="2"/>
  <c r="CS46" i="2"/>
  <c r="CP46" i="2"/>
  <c r="CM46" i="2"/>
  <c r="CE46" i="2"/>
  <c r="CB46" i="2"/>
  <c r="BN46" i="2"/>
  <c r="BK46" i="2"/>
  <c r="AW46" i="2"/>
  <c r="AT46" i="2"/>
  <c r="AF46" i="2"/>
  <c r="AC46" i="2"/>
  <c r="O46" i="2"/>
  <c r="L46" i="2"/>
  <c r="EJ45" i="2"/>
  <c r="EG45" i="2"/>
  <c r="ED45" i="2"/>
  <c r="EA45" i="2"/>
  <c r="DS45" i="2"/>
  <c r="DP45" i="2"/>
  <c r="DM45" i="2"/>
  <c r="DJ45" i="2"/>
  <c r="CV45" i="2"/>
  <c r="CS45" i="2"/>
  <c r="CP45" i="2"/>
  <c r="CM45" i="2"/>
  <c r="CE45" i="2"/>
  <c r="CB45" i="2"/>
  <c r="BN45" i="2"/>
  <c r="BK45" i="2"/>
  <c r="AW45" i="2"/>
  <c r="AT45" i="2"/>
  <c r="AF45" i="2"/>
  <c r="AC45" i="2"/>
  <c r="O45" i="2"/>
  <c r="L45" i="2"/>
  <c r="EJ44" i="2"/>
  <c r="EG44" i="2"/>
  <c r="ED44" i="2"/>
  <c r="EA44" i="2"/>
  <c r="DS44" i="2"/>
  <c r="DP44" i="2"/>
  <c r="DM44" i="2"/>
  <c r="DJ44" i="2"/>
  <c r="CV44" i="2"/>
  <c r="CS44" i="2"/>
  <c r="CP44" i="2"/>
  <c r="CM44" i="2"/>
  <c r="CE44" i="2"/>
  <c r="CB44" i="2"/>
  <c r="BN44" i="2"/>
  <c r="BK44" i="2"/>
  <c r="AW44" i="2"/>
  <c r="AT44" i="2"/>
  <c r="AF44" i="2"/>
  <c r="AC44" i="2"/>
  <c r="O44" i="2"/>
  <c r="L44" i="2"/>
  <c r="EJ39" i="2"/>
  <c r="EG39" i="2"/>
  <c r="ED39" i="2"/>
  <c r="EA39" i="2"/>
  <c r="CV39" i="2"/>
  <c r="CS39" i="2"/>
  <c r="CE39" i="2"/>
  <c r="CB39" i="2"/>
  <c r="EJ38" i="2"/>
  <c r="EG38" i="2"/>
  <c r="ED38" i="2"/>
  <c r="EA38" i="2"/>
  <c r="DS38" i="2"/>
  <c r="DP38" i="2"/>
  <c r="DM38" i="2"/>
  <c r="DJ38" i="2"/>
  <c r="CV38" i="2"/>
  <c r="CS38" i="2"/>
  <c r="CP38" i="2"/>
  <c r="CM38" i="2"/>
  <c r="CE38" i="2"/>
  <c r="CB38" i="2"/>
  <c r="BN38" i="2"/>
  <c r="BK38" i="2"/>
  <c r="AW38" i="2"/>
  <c r="AT38" i="2"/>
  <c r="AF38" i="2"/>
  <c r="AC38" i="2"/>
  <c r="O38" i="2"/>
  <c r="L38" i="2"/>
  <c r="EJ37" i="2"/>
  <c r="EG37" i="2"/>
  <c r="ED37" i="2"/>
  <c r="EA37" i="2"/>
  <c r="DS37" i="2"/>
  <c r="DP37" i="2"/>
  <c r="DM37" i="2"/>
  <c r="DJ37" i="2"/>
  <c r="CV37" i="2"/>
  <c r="CS37" i="2"/>
  <c r="CP37" i="2"/>
  <c r="CM37" i="2"/>
  <c r="CE37" i="2"/>
  <c r="CB37" i="2"/>
  <c r="BN37" i="2"/>
  <c r="BK37" i="2"/>
  <c r="AW37" i="2"/>
  <c r="AT37" i="2"/>
  <c r="AF37" i="2"/>
  <c r="AC37" i="2"/>
  <c r="O37" i="2"/>
  <c r="L37" i="2"/>
  <c r="EJ36" i="2"/>
  <c r="EG36" i="2"/>
  <c r="ED36" i="2"/>
  <c r="EA36" i="2"/>
  <c r="DS36" i="2"/>
  <c r="DP36" i="2"/>
  <c r="DM36" i="2"/>
  <c r="DJ36" i="2"/>
  <c r="CV36" i="2"/>
  <c r="CS36" i="2"/>
  <c r="CP36" i="2"/>
  <c r="CM36" i="2"/>
  <c r="CE36" i="2"/>
  <c r="CB36" i="2"/>
  <c r="BN36" i="2"/>
  <c r="BK36" i="2"/>
  <c r="AW36" i="2"/>
  <c r="AT36" i="2"/>
  <c r="AF36" i="2"/>
  <c r="AC36" i="2"/>
  <c r="O36" i="2"/>
  <c r="L36" i="2"/>
  <c r="EJ35" i="2"/>
  <c r="EG35" i="2"/>
  <c r="ED35" i="2"/>
  <c r="EA35" i="2"/>
  <c r="DS35" i="2"/>
  <c r="DP35" i="2"/>
  <c r="DM35" i="2"/>
  <c r="DJ35" i="2"/>
  <c r="CV35" i="2"/>
  <c r="CS35" i="2"/>
  <c r="CP35" i="2"/>
  <c r="CM35" i="2"/>
  <c r="CE35" i="2"/>
  <c r="CB35" i="2"/>
  <c r="BN35" i="2"/>
  <c r="BK35" i="2"/>
  <c r="AW35" i="2"/>
  <c r="AT35" i="2"/>
  <c r="AF35" i="2"/>
  <c r="AC35" i="2"/>
  <c r="O35" i="2"/>
  <c r="L35" i="2"/>
  <c r="EJ34" i="2"/>
  <c r="EG34" i="2"/>
  <c r="ED34" i="2"/>
  <c r="EA34" i="2"/>
  <c r="DS34" i="2"/>
  <c r="DP34" i="2"/>
  <c r="DM34" i="2"/>
  <c r="DJ34" i="2"/>
  <c r="CV34" i="2"/>
  <c r="CS34" i="2"/>
  <c r="CP34" i="2"/>
  <c r="CM34" i="2"/>
  <c r="CE34" i="2"/>
  <c r="CB34" i="2"/>
  <c r="BN34" i="2"/>
  <c r="BK34" i="2"/>
  <c r="AW34" i="2"/>
  <c r="AT34" i="2"/>
  <c r="AF34" i="2"/>
  <c r="AC34" i="2"/>
  <c r="O34" i="2"/>
  <c r="L34" i="2"/>
  <c r="EJ33" i="2"/>
  <c r="EG33" i="2"/>
  <c r="ED33" i="2"/>
  <c r="EA33" i="2"/>
  <c r="DS33" i="2"/>
  <c r="DP33" i="2"/>
  <c r="DM33" i="2"/>
  <c r="DJ33" i="2"/>
  <c r="CV33" i="2"/>
  <c r="CS33" i="2"/>
  <c r="CP33" i="2"/>
  <c r="CM33" i="2"/>
  <c r="CE33" i="2"/>
  <c r="CB33" i="2"/>
  <c r="BN33" i="2"/>
  <c r="BK33" i="2"/>
  <c r="AW33" i="2"/>
  <c r="AT33" i="2"/>
  <c r="AF33" i="2"/>
  <c r="AC33" i="2"/>
  <c r="O33" i="2"/>
  <c r="L33" i="2"/>
  <c r="EJ32" i="2"/>
  <c r="EG32" i="2"/>
  <c r="ED32" i="2"/>
  <c r="EA32" i="2"/>
  <c r="DS32" i="2"/>
  <c r="DP32" i="2"/>
  <c r="DM32" i="2"/>
  <c r="DJ32" i="2"/>
  <c r="CV32" i="2"/>
  <c r="CS32" i="2"/>
  <c r="CP32" i="2"/>
  <c r="CM32" i="2"/>
  <c r="CE32" i="2"/>
  <c r="CB32" i="2"/>
  <c r="BN32" i="2"/>
  <c r="BK32" i="2"/>
  <c r="AW32" i="2"/>
  <c r="AT32" i="2"/>
  <c r="AF32" i="2"/>
  <c r="AC32" i="2"/>
  <c r="O32" i="2"/>
  <c r="L32" i="2"/>
  <c r="EJ31" i="2"/>
  <c r="EG31" i="2"/>
  <c r="ED31" i="2"/>
  <c r="EA31" i="2"/>
  <c r="DS31" i="2"/>
  <c r="DP31" i="2"/>
  <c r="DM31" i="2"/>
  <c r="DJ31" i="2"/>
  <c r="CV31" i="2"/>
  <c r="CS31" i="2"/>
  <c r="CP31" i="2"/>
  <c r="CM31" i="2"/>
  <c r="CE31" i="2"/>
  <c r="CB31" i="2"/>
  <c r="BN31" i="2"/>
  <c r="BK31" i="2"/>
  <c r="AW31" i="2"/>
  <c r="AT31" i="2"/>
  <c r="AF31" i="2"/>
  <c r="AC31" i="2"/>
  <c r="O31" i="2"/>
  <c r="L31" i="2"/>
  <c r="P28" i="2"/>
  <c r="N28" i="2"/>
  <c r="M28" i="2"/>
  <c r="K28" i="2"/>
  <c r="J28" i="2"/>
  <c r="P27" i="2"/>
  <c r="N27" i="2"/>
  <c r="M27" i="2"/>
  <c r="K27" i="2"/>
  <c r="J27" i="2"/>
  <c r="F27" i="2"/>
  <c r="EJ26" i="2"/>
  <c r="EG26" i="2"/>
  <c r="ED26" i="2"/>
  <c r="EA26" i="2"/>
  <c r="DS26" i="2"/>
  <c r="DP26" i="2"/>
  <c r="DM26" i="2"/>
  <c r="DJ26" i="2"/>
  <c r="CV26" i="2"/>
  <c r="CS26" i="2"/>
  <c r="CP26" i="2"/>
  <c r="CM26" i="2"/>
  <c r="CE26" i="2"/>
  <c r="CB26" i="2"/>
  <c r="BN26" i="2"/>
  <c r="BK26" i="2"/>
  <c r="AW26" i="2"/>
  <c r="AT26" i="2"/>
  <c r="O26" i="2"/>
  <c r="L26" i="2"/>
  <c r="EJ25" i="2"/>
  <c r="EG25" i="2"/>
  <c r="ED25" i="2"/>
  <c r="EA25" i="2"/>
  <c r="DS25" i="2"/>
  <c r="DP25" i="2"/>
  <c r="DM25" i="2"/>
  <c r="DJ25" i="2"/>
  <c r="CV25" i="2"/>
  <c r="CS25" i="2"/>
  <c r="CP25" i="2"/>
  <c r="CM25" i="2"/>
  <c r="CE25" i="2"/>
  <c r="CB25" i="2"/>
  <c r="BN25" i="2"/>
  <c r="BK25" i="2"/>
  <c r="AW25" i="2"/>
  <c r="AT25" i="2"/>
  <c r="AF25" i="2"/>
  <c r="AC25" i="2"/>
  <c r="O25" i="2"/>
  <c r="L25" i="2"/>
  <c r="EJ24" i="2"/>
  <c r="EG24" i="2"/>
  <c r="ED24" i="2"/>
  <c r="EA24" i="2"/>
  <c r="DS24" i="2"/>
  <c r="DP24" i="2"/>
  <c r="DM24" i="2"/>
  <c r="DJ24" i="2"/>
  <c r="CV24" i="2"/>
  <c r="CS24" i="2"/>
  <c r="CP24" i="2"/>
  <c r="CM24" i="2"/>
  <c r="CE24" i="2"/>
  <c r="CB24" i="2"/>
  <c r="BN24" i="2"/>
  <c r="BK24" i="2"/>
  <c r="AW24" i="2"/>
  <c r="AT24" i="2"/>
  <c r="AF24" i="2"/>
  <c r="AC24" i="2"/>
  <c r="O24" i="2"/>
  <c r="L24" i="2"/>
  <c r="EJ23" i="2"/>
  <c r="EG23" i="2"/>
  <c r="ED23" i="2"/>
  <c r="EA23" i="2"/>
  <c r="DS23" i="2"/>
  <c r="DP23" i="2"/>
  <c r="DM23" i="2"/>
  <c r="DJ23" i="2"/>
  <c r="CV23" i="2"/>
  <c r="CS23" i="2"/>
  <c r="CP23" i="2"/>
  <c r="CM23" i="2"/>
  <c r="CE23" i="2"/>
  <c r="CB23" i="2"/>
  <c r="BN23" i="2"/>
  <c r="BK23" i="2"/>
  <c r="AW23" i="2"/>
  <c r="AT23" i="2"/>
  <c r="AF23" i="2"/>
  <c r="AC23" i="2"/>
  <c r="O23" i="2"/>
  <c r="L23" i="2"/>
  <c r="EJ22" i="2"/>
  <c r="EG22" i="2"/>
  <c r="ED22" i="2"/>
  <c r="EA22" i="2"/>
  <c r="DS22" i="2"/>
  <c r="DP22" i="2"/>
  <c r="DM22" i="2"/>
  <c r="DJ22" i="2"/>
  <c r="CV22" i="2"/>
  <c r="CS22" i="2"/>
  <c r="CP22" i="2"/>
  <c r="CM22" i="2"/>
  <c r="CE22" i="2"/>
  <c r="CB22" i="2"/>
  <c r="BN22" i="2"/>
  <c r="BK22" i="2"/>
  <c r="AW22" i="2"/>
  <c r="AT22" i="2"/>
  <c r="AF22" i="2"/>
  <c r="AC22" i="2"/>
  <c r="O22" i="2"/>
  <c r="L22" i="2"/>
  <c r="EJ21" i="2"/>
  <c r="EG21" i="2"/>
  <c r="ED21" i="2"/>
  <c r="EA21" i="2"/>
  <c r="DS21" i="2"/>
  <c r="DP21" i="2"/>
  <c r="DM21" i="2"/>
  <c r="DJ21" i="2"/>
  <c r="CV21" i="2"/>
  <c r="CS21" i="2"/>
  <c r="CP21" i="2"/>
  <c r="CM21" i="2"/>
  <c r="CE21" i="2"/>
  <c r="CB21" i="2"/>
  <c r="BN21" i="2"/>
  <c r="BK21" i="2"/>
  <c r="AW21" i="2"/>
  <c r="AT21" i="2"/>
  <c r="AF21" i="2"/>
  <c r="AC21" i="2"/>
  <c r="O21" i="2"/>
  <c r="L21" i="2"/>
  <c r="EJ20" i="2"/>
  <c r="EG20" i="2"/>
  <c r="ED20" i="2"/>
  <c r="EA20" i="2"/>
  <c r="DS20" i="2"/>
  <c r="DP20" i="2"/>
  <c r="DM20" i="2"/>
  <c r="DJ20" i="2"/>
  <c r="CV20" i="2"/>
  <c r="CS20" i="2"/>
  <c r="CP20" i="2"/>
  <c r="CM20" i="2"/>
  <c r="CE20" i="2"/>
  <c r="CB20" i="2"/>
  <c r="BN20" i="2"/>
  <c r="BK20" i="2"/>
  <c r="AW20" i="2"/>
  <c r="AT20" i="2"/>
  <c r="AF20" i="2"/>
  <c r="AC20" i="2"/>
  <c r="O20" i="2"/>
  <c r="L20" i="2"/>
  <c r="EJ19" i="2"/>
  <c r="EG19" i="2"/>
  <c r="ED19" i="2"/>
  <c r="EA19" i="2"/>
  <c r="DS19" i="2"/>
  <c r="DP19" i="2"/>
  <c r="DM19" i="2"/>
  <c r="DJ19" i="2"/>
  <c r="CV19" i="2"/>
  <c r="CS19" i="2"/>
  <c r="CP19" i="2"/>
  <c r="CM19" i="2"/>
  <c r="CE19" i="2"/>
  <c r="CB19" i="2"/>
  <c r="BN19" i="2"/>
  <c r="BK19" i="2"/>
  <c r="AW19" i="2"/>
  <c r="AT19" i="2"/>
  <c r="AF19" i="2"/>
  <c r="AC19" i="2"/>
  <c r="O19" i="2"/>
  <c r="L19" i="2"/>
  <c r="L27" i="2" s="1"/>
  <c r="EJ18" i="2"/>
  <c r="EG18" i="2"/>
  <c r="ED18" i="2"/>
  <c r="EA18" i="2"/>
  <c r="DS18" i="2"/>
  <c r="DP18" i="2"/>
  <c r="DM18" i="2"/>
  <c r="DJ18" i="2"/>
  <c r="CV18" i="2"/>
  <c r="CS18" i="2"/>
  <c r="CP18" i="2"/>
  <c r="CM18" i="2"/>
  <c r="CE18" i="2"/>
  <c r="CB18" i="2"/>
  <c r="BN18" i="2"/>
  <c r="BK18" i="2"/>
  <c r="AW18" i="2"/>
  <c r="AF18" i="2"/>
  <c r="AC18" i="2"/>
  <c r="O18" i="2"/>
  <c r="L18" i="2"/>
  <c r="P14" i="2"/>
  <c r="N14" i="2"/>
  <c r="M14" i="2"/>
  <c r="P13" i="2"/>
  <c r="N13" i="2"/>
  <c r="M13" i="2"/>
  <c r="EJ12" i="2"/>
  <c r="EG12" i="2"/>
  <c r="ED12" i="2"/>
  <c r="EA12" i="2"/>
  <c r="DS12" i="2"/>
  <c r="DP12" i="2"/>
  <c r="DM12" i="2"/>
  <c r="DJ12" i="2"/>
  <c r="CP12" i="2"/>
  <c r="CM12" i="2"/>
  <c r="CE12" i="2"/>
  <c r="CB12" i="2"/>
  <c r="BN12" i="2"/>
  <c r="BK12" i="2"/>
  <c r="AW12" i="2"/>
  <c r="AT12" i="2"/>
  <c r="AF12" i="2"/>
  <c r="AC12" i="2"/>
  <c r="O12" i="2"/>
  <c r="L12" i="2"/>
  <c r="EJ11" i="2"/>
  <c r="EG11" i="2"/>
  <c r="ED11" i="2"/>
  <c r="EA11" i="2"/>
  <c r="DS11" i="2"/>
  <c r="DP11" i="2"/>
  <c r="DM11" i="2"/>
  <c r="DJ11" i="2"/>
  <c r="CP11" i="2"/>
  <c r="CM11" i="2"/>
  <c r="CE11" i="2"/>
  <c r="CB11" i="2"/>
  <c r="BN11" i="2"/>
  <c r="BK11" i="2"/>
  <c r="AW11" i="2"/>
  <c r="AT11" i="2"/>
  <c r="AF11" i="2"/>
  <c r="AC11" i="2"/>
  <c r="O11" i="2"/>
  <c r="L11" i="2"/>
  <c r="EJ10" i="2"/>
  <c r="EG10" i="2"/>
  <c r="ED10" i="2"/>
  <c r="EA10" i="2"/>
  <c r="DS10" i="2"/>
  <c r="DM10" i="2"/>
  <c r="DJ10" i="2"/>
  <c r="CP10" i="2"/>
  <c r="CM10" i="2"/>
  <c r="CE10" i="2"/>
  <c r="CB10" i="2"/>
  <c r="BN10" i="2"/>
  <c r="BK10" i="2"/>
  <c r="AW10" i="2"/>
  <c r="AT10" i="2"/>
  <c r="AF10" i="2"/>
  <c r="AC10" i="2"/>
  <c r="O10" i="2"/>
  <c r="EJ9" i="2"/>
  <c r="EG9" i="2"/>
  <c r="ED9" i="2"/>
  <c r="EA9" i="2"/>
  <c r="DS9" i="2"/>
  <c r="DP9" i="2"/>
  <c r="DM9" i="2"/>
  <c r="DJ9" i="2"/>
  <c r="CP9" i="2"/>
  <c r="CM9" i="2"/>
  <c r="CE9" i="2"/>
  <c r="CB9" i="2"/>
  <c r="BN9" i="2"/>
  <c r="BK9" i="2"/>
  <c r="AW9" i="2"/>
  <c r="AT9" i="2"/>
  <c r="AF9" i="2"/>
  <c r="AC9" i="2"/>
  <c r="O9" i="2"/>
  <c r="L9" i="2"/>
  <c r="EJ8" i="2"/>
  <c r="EG8" i="2"/>
  <c r="ED8" i="2"/>
  <c r="EA8" i="2"/>
  <c r="DS8" i="2"/>
  <c r="DP8" i="2"/>
  <c r="DM8" i="2"/>
  <c r="DJ8" i="2"/>
  <c r="CP8" i="2"/>
  <c r="CM8" i="2"/>
  <c r="CE8" i="2"/>
  <c r="CB8" i="2"/>
  <c r="BN8" i="2"/>
  <c r="BK8" i="2"/>
  <c r="AW8" i="2"/>
  <c r="AT8" i="2"/>
  <c r="AF8" i="2"/>
  <c r="AC8" i="2"/>
  <c r="O8" i="2"/>
  <c r="L8" i="2"/>
  <c r="EJ7" i="2"/>
  <c r="EG7" i="2"/>
  <c r="ED7" i="2"/>
  <c r="EA7" i="2"/>
  <c r="DS7" i="2"/>
  <c r="DP7" i="2"/>
  <c r="DM7" i="2"/>
  <c r="DJ7" i="2"/>
  <c r="CP7" i="2"/>
  <c r="CM7" i="2"/>
  <c r="CE7" i="2"/>
  <c r="CB7" i="2"/>
  <c r="BN7" i="2"/>
  <c r="BK7" i="2"/>
  <c r="AW7" i="2"/>
  <c r="AT7" i="2"/>
  <c r="AF7" i="2"/>
  <c r="AC7" i="2"/>
  <c r="O7" i="2"/>
  <c r="L7" i="2"/>
  <c r="EJ6" i="2"/>
  <c r="EG6" i="2"/>
  <c r="ED6" i="2"/>
  <c r="EA6" i="2"/>
  <c r="DS6" i="2"/>
  <c r="DM6" i="2"/>
  <c r="DJ6" i="2"/>
  <c r="CP6" i="2"/>
  <c r="CM6" i="2"/>
  <c r="CE6" i="2"/>
  <c r="CB6" i="2"/>
  <c r="BN6" i="2"/>
  <c r="BK6" i="2"/>
  <c r="AW6" i="2"/>
  <c r="AT6" i="2"/>
  <c r="AF6" i="2"/>
  <c r="AC6" i="2"/>
  <c r="O6" i="2"/>
  <c r="L6" i="2"/>
  <c r="EJ5" i="2"/>
  <c r="EG5" i="2"/>
  <c r="ED5" i="2"/>
  <c r="EA5" i="2"/>
  <c r="DS5" i="2"/>
  <c r="DP5" i="2"/>
  <c r="DM5" i="2"/>
  <c r="DJ5" i="2"/>
  <c r="CM5" i="2"/>
  <c r="CE5" i="2"/>
  <c r="CB5" i="2"/>
  <c r="BN5" i="2"/>
  <c r="BK5" i="2"/>
  <c r="AW5" i="2"/>
  <c r="AT5" i="2"/>
  <c r="AF5" i="2"/>
  <c r="AC5" i="2"/>
  <c r="O13" i="2"/>
  <c r="L5" i="2"/>
  <c r="O27" i="2" l="1"/>
  <c r="BQ14" i="1"/>
  <c r="BN53" i="1"/>
  <c r="L13" i="2"/>
  <c r="AR28" i="1"/>
  <c r="BT28" i="1"/>
  <c r="DA66" i="1"/>
  <c r="DG65" i="1"/>
  <c r="DA52" i="1"/>
  <c r="DA27" i="1"/>
  <c r="CX14" i="1"/>
  <c r="DA13" i="1"/>
  <c r="DD14" i="1"/>
  <c r="DA14" i="1"/>
  <c r="DA28" i="1"/>
  <c r="DA40" i="1"/>
  <c r="DD65" i="1"/>
  <c r="CX66" i="1"/>
  <c r="CX65" i="1"/>
  <c r="DG52" i="1"/>
  <c r="DA53" i="1"/>
  <c r="DD52" i="1"/>
  <c r="CX52" i="1"/>
  <c r="DD39" i="1"/>
  <c r="DG39" i="1"/>
  <c r="DG28" i="1"/>
  <c r="DG27" i="1"/>
  <c r="DD27" i="1"/>
  <c r="CX27" i="1"/>
  <c r="DD28" i="1"/>
  <c r="DG66" i="1"/>
  <c r="DD66" i="1"/>
  <c r="DG53" i="1"/>
  <c r="DD53" i="1"/>
  <c r="DG40" i="1"/>
  <c r="DD40" i="1"/>
  <c r="CX40" i="1"/>
  <c r="CX39" i="1"/>
  <c r="CX28" i="1"/>
  <c r="DG14" i="1"/>
  <c r="DD13" i="1"/>
  <c r="CX13" i="1"/>
  <c r="DA65" i="1"/>
  <c r="CX53" i="1"/>
  <c r="DA39" i="1"/>
  <c r="DG13" i="1"/>
  <c r="CF65" i="1"/>
  <c r="CL39" i="1"/>
  <c r="CF28" i="1"/>
  <c r="CO13" i="1"/>
  <c r="CL14" i="1"/>
  <c r="CI14" i="1"/>
  <c r="CF13" i="1"/>
  <c r="CI13" i="1"/>
  <c r="CO65" i="1"/>
  <c r="CL65" i="1"/>
  <c r="CI66" i="1"/>
  <c r="CF66" i="1"/>
  <c r="CO66" i="1"/>
  <c r="CI65" i="1"/>
  <c r="CL52" i="1"/>
  <c r="CI53" i="1"/>
  <c r="CF53" i="1"/>
  <c r="CO52" i="1"/>
  <c r="CI52" i="1"/>
  <c r="CO39" i="1"/>
  <c r="CF40" i="1"/>
  <c r="CO40" i="1"/>
  <c r="CI39" i="1"/>
  <c r="CF39" i="1"/>
  <c r="CO27" i="1"/>
  <c r="CI27" i="1"/>
  <c r="CL27" i="1"/>
  <c r="CI28" i="1"/>
  <c r="CF27" i="1"/>
  <c r="CL28" i="1"/>
  <c r="CO53" i="1"/>
  <c r="CO28" i="1"/>
  <c r="CO14" i="1"/>
  <c r="CL13" i="1"/>
  <c r="CF14" i="1"/>
  <c r="CF52" i="1"/>
  <c r="CL53" i="1"/>
  <c r="CL40" i="1"/>
  <c r="CL66" i="1"/>
  <c r="BW65" i="1"/>
  <c r="BW52" i="1"/>
  <c r="BW39" i="1"/>
  <c r="BT39" i="1"/>
  <c r="BW27" i="1"/>
  <c r="BT27" i="1"/>
  <c r="BW28" i="1"/>
  <c r="BT66" i="1"/>
  <c r="BW13" i="1"/>
  <c r="BT14" i="1"/>
  <c r="BT65" i="1"/>
  <c r="BW53" i="1"/>
  <c r="BW40" i="1"/>
  <c r="BN52" i="1"/>
  <c r="BQ39" i="1"/>
  <c r="BQ28" i="1"/>
  <c r="BN28" i="1"/>
  <c r="BW14" i="1"/>
  <c r="BQ13" i="1"/>
  <c r="BT40" i="1"/>
  <c r="BT13" i="1"/>
  <c r="BN66" i="1"/>
  <c r="BQ66" i="1"/>
  <c r="BQ53" i="1"/>
  <c r="BW66" i="1"/>
  <c r="BN14" i="1"/>
  <c r="BN40" i="1"/>
  <c r="BT53" i="1"/>
  <c r="AU66" i="1"/>
  <c r="AR65" i="1"/>
  <c r="BA65" i="1"/>
  <c r="AU65" i="1"/>
  <c r="AU52" i="1"/>
  <c r="BA53" i="1"/>
  <c r="AX52" i="1"/>
  <c r="BA52" i="1"/>
  <c r="AU40" i="1"/>
  <c r="BA39" i="1"/>
  <c r="AR39" i="1"/>
  <c r="AX39" i="1"/>
  <c r="AU39" i="1"/>
  <c r="AX13" i="1"/>
  <c r="BA13" i="1"/>
  <c r="AU13" i="1"/>
  <c r="AR13" i="1"/>
  <c r="AU14" i="1"/>
  <c r="AR14" i="1"/>
  <c r="AX28" i="1"/>
  <c r="AU27" i="1"/>
  <c r="BA27" i="1"/>
  <c r="BA66" i="1"/>
  <c r="AX66" i="1"/>
  <c r="AX53" i="1"/>
  <c r="AR52" i="1"/>
  <c r="AR40" i="1"/>
  <c r="BA28" i="1"/>
  <c r="AX27" i="1"/>
  <c r="AR27" i="1"/>
  <c r="AX65" i="1"/>
  <c r="AX40" i="1"/>
  <c r="AR53" i="1"/>
  <c r="BA14" i="1"/>
  <c r="BA40" i="1"/>
  <c r="AU53" i="1"/>
  <c r="AX14" i="1"/>
  <c r="AR66" i="1"/>
  <c r="L14" i="2"/>
  <c r="L28" i="2"/>
  <c r="O14" i="2"/>
  <c r="O28" i="2"/>
  <c r="Z31" i="1"/>
  <c r="AC33" i="1"/>
  <c r="AC34" i="1"/>
  <c r="AC35" i="1"/>
  <c r="AC36" i="1"/>
  <c r="Z20" i="1"/>
  <c r="Z19" i="1"/>
  <c r="Z18" i="1"/>
  <c r="Z5" i="1"/>
  <c r="AC5" i="1"/>
  <c r="AC13" i="1" s="1"/>
  <c r="AF5" i="1"/>
  <c r="AI5" i="1"/>
  <c r="Z6" i="1"/>
  <c r="AC6" i="1"/>
  <c r="AF6" i="1"/>
  <c r="AI6" i="1"/>
  <c r="Z7" i="1"/>
  <c r="AC7" i="1"/>
  <c r="AF7" i="1"/>
  <c r="AI7" i="1"/>
  <c r="Z8" i="1"/>
  <c r="AC8" i="1"/>
  <c r="AF8" i="1"/>
  <c r="AI8" i="1"/>
  <c r="Z9" i="1"/>
  <c r="AC9" i="1"/>
  <c r="AF9" i="1"/>
  <c r="AI9" i="1"/>
  <c r="Z10" i="1"/>
  <c r="AC10" i="1"/>
  <c r="AF10" i="1"/>
  <c r="AI10" i="1"/>
  <c r="Z11" i="1"/>
  <c r="AC11" i="1"/>
  <c r="AF11" i="1"/>
  <c r="AI11" i="1"/>
  <c r="Z12" i="1"/>
  <c r="AC12" i="1"/>
  <c r="AF12" i="1"/>
  <c r="AI12" i="1"/>
  <c r="AC18" i="1"/>
  <c r="AF18" i="1"/>
  <c r="AI18" i="1"/>
  <c r="AC19" i="1"/>
  <c r="AF19" i="1"/>
  <c r="AI19" i="1"/>
  <c r="AC20" i="1"/>
  <c r="AF20" i="1"/>
  <c r="AI20" i="1"/>
  <c r="Z21" i="1"/>
  <c r="AC21" i="1"/>
  <c r="AF21" i="1"/>
  <c r="AI21" i="1"/>
  <c r="Z22" i="1"/>
  <c r="AC22" i="1"/>
  <c r="AF22" i="1"/>
  <c r="AI22" i="1"/>
  <c r="Z23" i="1"/>
  <c r="AC23" i="1"/>
  <c r="AF23" i="1"/>
  <c r="AI23" i="1"/>
  <c r="Z24" i="1"/>
  <c r="AC24" i="1"/>
  <c r="AF24" i="1"/>
  <c r="AI24" i="1"/>
  <c r="Z25" i="1"/>
  <c r="AC25" i="1"/>
  <c r="AF25" i="1"/>
  <c r="AI25" i="1"/>
  <c r="Z26" i="1"/>
  <c r="AC26" i="1"/>
  <c r="AF26" i="1"/>
  <c r="AI26" i="1"/>
  <c r="W66" i="1"/>
  <c r="W65" i="1"/>
  <c r="AI64" i="1"/>
  <c r="AF64" i="1"/>
  <c r="AC64" i="1"/>
  <c r="Z64" i="1"/>
  <c r="AI63" i="1"/>
  <c r="AF63" i="1"/>
  <c r="AC63" i="1"/>
  <c r="Z63" i="1"/>
  <c r="AI62" i="1"/>
  <c r="AF62" i="1"/>
  <c r="AC62" i="1"/>
  <c r="Z62" i="1"/>
  <c r="AI61" i="1"/>
  <c r="AF61" i="1"/>
  <c r="AC61" i="1"/>
  <c r="AI60" i="1"/>
  <c r="AF60" i="1"/>
  <c r="AC60" i="1"/>
  <c r="AI59" i="1"/>
  <c r="AF59" i="1"/>
  <c r="AC59" i="1"/>
  <c r="Z59" i="1"/>
  <c r="AI58" i="1"/>
  <c r="AF58" i="1"/>
  <c r="AC58" i="1"/>
  <c r="Z58" i="1"/>
  <c r="AI57" i="1"/>
  <c r="AF57" i="1"/>
  <c r="AC57" i="1"/>
  <c r="Z57" i="1"/>
  <c r="W53" i="1"/>
  <c r="W52" i="1"/>
  <c r="AI51" i="1"/>
  <c r="AF51" i="1"/>
  <c r="AC51" i="1"/>
  <c r="Z51" i="1"/>
  <c r="AI50" i="1"/>
  <c r="AF50" i="1"/>
  <c r="AC50" i="1"/>
  <c r="Z50" i="1"/>
  <c r="AI49" i="1"/>
  <c r="AF49" i="1"/>
  <c r="AC49" i="1"/>
  <c r="Z49" i="1"/>
  <c r="AI48" i="1"/>
  <c r="AF48" i="1"/>
  <c r="AC48" i="1"/>
  <c r="Z48" i="1"/>
  <c r="AI47" i="1"/>
  <c r="AF47" i="1"/>
  <c r="AC47" i="1"/>
  <c r="Z47" i="1"/>
  <c r="AI46" i="1"/>
  <c r="AF46" i="1"/>
  <c r="AC46" i="1"/>
  <c r="Z46" i="1"/>
  <c r="AI45" i="1"/>
  <c r="AF45" i="1"/>
  <c r="AC45" i="1"/>
  <c r="Z45" i="1"/>
  <c r="AI44" i="1"/>
  <c r="AF44" i="1"/>
  <c r="AC44" i="1"/>
  <c r="AC53" i="1" s="1"/>
  <c r="Z44" i="1"/>
  <c r="W40" i="1"/>
  <c r="W39" i="1"/>
  <c r="AI38" i="1"/>
  <c r="AF38" i="1"/>
  <c r="AC38" i="1"/>
  <c r="Z38" i="1"/>
  <c r="AI37" i="1"/>
  <c r="AF37" i="1"/>
  <c r="AC37" i="1"/>
  <c r="Z37" i="1"/>
  <c r="AI36" i="1"/>
  <c r="AF36" i="1"/>
  <c r="Z36" i="1"/>
  <c r="AI35" i="1"/>
  <c r="AF35" i="1"/>
  <c r="Z35" i="1"/>
  <c r="AI34" i="1"/>
  <c r="AF34" i="1"/>
  <c r="Z34" i="1"/>
  <c r="AI33" i="1"/>
  <c r="AF33" i="1"/>
  <c r="Z33" i="1"/>
  <c r="Z32" i="1"/>
  <c r="W28" i="1"/>
  <c r="W27" i="1"/>
  <c r="W14" i="1"/>
  <c r="W13" i="1"/>
  <c r="Z14" i="1"/>
  <c r="AI27" i="1" l="1"/>
  <c r="AC66" i="1"/>
  <c r="AI65" i="1"/>
  <c r="AF66" i="1"/>
  <c r="AI66" i="1"/>
  <c r="Z52" i="1"/>
  <c r="AI53" i="1"/>
  <c r="AC52" i="1"/>
  <c r="Z66" i="1"/>
  <c r="AF39" i="1"/>
  <c r="AC39" i="1"/>
  <c r="Z40" i="1"/>
  <c r="AI40" i="1"/>
  <c r="AI39" i="1"/>
  <c r="Z39" i="1"/>
  <c r="AI14" i="1"/>
  <c r="AF13" i="1"/>
  <c r="AI28" i="1"/>
  <c r="AC28" i="1"/>
  <c r="AC27" i="1"/>
  <c r="AF28" i="1"/>
  <c r="Z27" i="1"/>
  <c r="AF27" i="1"/>
  <c r="Z28" i="1"/>
  <c r="AF65" i="1"/>
  <c r="AF53" i="1"/>
  <c r="AF14" i="1"/>
  <c r="Z13" i="1"/>
  <c r="AI13" i="1"/>
  <c r="AF52" i="1"/>
  <c r="Z65" i="1"/>
  <c r="AI52" i="1"/>
  <c r="AC65" i="1"/>
  <c r="AC14" i="1"/>
  <c r="AC40" i="1"/>
  <c r="AF40" i="1"/>
  <c r="Z53" i="1"/>
  <c r="O64" i="1"/>
  <c r="O63" i="1"/>
  <c r="O62" i="1"/>
  <c r="O61" i="1"/>
  <c r="O60" i="1"/>
  <c r="O59" i="1"/>
  <c r="O58" i="1"/>
  <c r="O57" i="1"/>
  <c r="L58" i="1"/>
  <c r="L59" i="1"/>
  <c r="L60" i="1"/>
  <c r="L61" i="1"/>
  <c r="L62" i="1"/>
  <c r="L63" i="1"/>
  <c r="L64" i="1"/>
  <c r="L57" i="1"/>
  <c r="O51" i="1"/>
  <c r="O50" i="1"/>
  <c r="O49" i="1"/>
  <c r="O48" i="1"/>
  <c r="O47" i="1"/>
  <c r="O46" i="1"/>
  <c r="O45" i="1"/>
  <c r="O44" i="1"/>
  <c r="L45" i="1"/>
  <c r="L46" i="1"/>
  <c r="L47" i="1"/>
  <c r="L48" i="1"/>
  <c r="L49" i="1"/>
  <c r="L50" i="1"/>
  <c r="L51" i="1"/>
  <c r="L44" i="1"/>
  <c r="O38" i="1"/>
  <c r="O37" i="1"/>
  <c r="O36" i="1"/>
  <c r="O35" i="1"/>
  <c r="O34" i="1"/>
  <c r="O33" i="1"/>
  <c r="O32" i="1"/>
  <c r="O31" i="1"/>
  <c r="O39" i="1" s="1"/>
  <c r="L32" i="1"/>
  <c r="L33" i="1"/>
  <c r="L34" i="1"/>
  <c r="L35" i="1"/>
  <c r="L36" i="1"/>
  <c r="L37" i="1"/>
  <c r="L38" i="1"/>
  <c r="L31" i="1"/>
  <c r="L40" i="1" s="1"/>
  <c r="O19" i="1"/>
  <c r="O20" i="1"/>
  <c r="O21" i="1"/>
  <c r="O22" i="1"/>
  <c r="O23" i="1"/>
  <c r="O24" i="1"/>
  <c r="O25" i="1"/>
  <c r="O26" i="1"/>
  <c r="O18" i="1"/>
  <c r="L19" i="1"/>
  <c r="L20" i="1"/>
  <c r="L21" i="1"/>
  <c r="L22" i="1"/>
  <c r="L23" i="1"/>
  <c r="L24" i="1"/>
  <c r="L25" i="1"/>
  <c r="L26" i="1"/>
  <c r="L18" i="1"/>
  <c r="F26" i="1"/>
  <c r="C28" i="1"/>
  <c r="C27" i="1"/>
  <c r="C66" i="1"/>
  <c r="C65" i="1"/>
  <c r="C53" i="1"/>
  <c r="C52" i="1"/>
  <c r="C40" i="1"/>
  <c r="C39" i="1"/>
  <c r="C14" i="1"/>
  <c r="C13" i="1"/>
  <c r="I64" i="1"/>
  <c r="I63" i="1"/>
  <c r="I62" i="1"/>
  <c r="I61" i="1"/>
  <c r="I60" i="1"/>
  <c r="I59" i="1"/>
  <c r="I58" i="1"/>
  <c r="I57" i="1"/>
  <c r="I66" i="1" s="1"/>
  <c r="I51" i="1"/>
  <c r="I50" i="1"/>
  <c r="I49" i="1"/>
  <c r="I48" i="1"/>
  <c r="I47" i="1"/>
  <c r="I46" i="1"/>
  <c r="I45" i="1"/>
  <c r="I44" i="1"/>
  <c r="I53" i="1" s="1"/>
  <c r="I32" i="1"/>
  <c r="I33" i="1"/>
  <c r="I34" i="1"/>
  <c r="I35" i="1"/>
  <c r="I36" i="1"/>
  <c r="I37" i="1"/>
  <c r="I38" i="1"/>
  <c r="I31" i="1"/>
  <c r="I40" i="1" s="1"/>
  <c r="I26" i="1"/>
  <c r="I25" i="1"/>
  <c r="I24" i="1"/>
  <c r="I23" i="1"/>
  <c r="I22" i="1"/>
  <c r="I21" i="1"/>
  <c r="I20" i="1"/>
  <c r="I19" i="1"/>
  <c r="I28" i="1" s="1"/>
  <c r="I18" i="1"/>
  <c r="I27" i="1" s="1"/>
  <c r="F64" i="1"/>
  <c r="F63" i="1"/>
  <c r="F62" i="1"/>
  <c r="F61" i="1"/>
  <c r="F60" i="1"/>
  <c r="F59" i="1"/>
  <c r="F58" i="1"/>
  <c r="F57" i="1"/>
  <c r="F65" i="1" s="1"/>
  <c r="F51" i="1"/>
  <c r="F50" i="1"/>
  <c r="F49" i="1"/>
  <c r="F48" i="1"/>
  <c r="F47" i="1"/>
  <c r="F46" i="1"/>
  <c r="F45" i="1"/>
  <c r="F44" i="1"/>
  <c r="F52" i="1" s="1"/>
  <c r="F38" i="1"/>
  <c r="F37" i="1"/>
  <c r="F36" i="1"/>
  <c r="F35" i="1"/>
  <c r="F34" i="1"/>
  <c r="F33" i="1"/>
  <c r="F32" i="1"/>
  <c r="F31" i="1"/>
  <c r="F40" i="1" s="1"/>
  <c r="F25" i="1"/>
  <c r="F24" i="1"/>
  <c r="F23" i="1"/>
  <c r="F22" i="1"/>
  <c r="F21" i="1"/>
  <c r="F20" i="1"/>
  <c r="F19" i="1"/>
  <c r="F18" i="1"/>
  <c r="F27" i="1" s="1"/>
  <c r="O12" i="1"/>
  <c r="O11" i="1"/>
  <c r="O10" i="1"/>
  <c r="O9" i="1"/>
  <c r="O8" i="1"/>
  <c r="O7" i="1"/>
  <c r="O6" i="1"/>
  <c r="O5" i="1"/>
  <c r="O14" i="1" s="1"/>
  <c r="L12" i="1"/>
  <c r="L11" i="1"/>
  <c r="L10" i="1"/>
  <c r="L9" i="1"/>
  <c r="L8" i="1"/>
  <c r="L7" i="1"/>
  <c r="L6" i="1"/>
  <c r="L5" i="1"/>
  <c r="L14" i="1" s="1"/>
  <c r="I12" i="1"/>
  <c r="I11" i="1"/>
  <c r="I10" i="1"/>
  <c r="I9" i="1"/>
  <c r="I8" i="1"/>
  <c r="I7" i="1"/>
  <c r="I6" i="1"/>
  <c r="I5" i="1"/>
  <c r="I14" i="1" s="1"/>
  <c r="F6" i="1"/>
  <c r="F7" i="1"/>
  <c r="F8" i="1"/>
  <c r="F9" i="1"/>
  <c r="F10" i="1"/>
  <c r="F11" i="1"/>
  <c r="F12" i="1"/>
  <c r="F5" i="1"/>
  <c r="F14" i="1" s="1"/>
  <c r="I13" i="1" l="1"/>
  <c r="O13" i="1"/>
  <c r="I39" i="1"/>
  <c r="F53" i="1"/>
  <c r="O53" i="1"/>
  <c r="F66" i="1"/>
  <c r="F28" i="1"/>
  <c r="O40" i="1"/>
  <c r="I52" i="1"/>
  <c r="I65" i="1"/>
  <c r="O28" i="1"/>
  <c r="F13" i="1"/>
  <c r="L13" i="1"/>
  <c r="F39" i="1"/>
  <c r="L53" i="1"/>
  <c r="L65" i="1"/>
  <c r="O66" i="1"/>
  <c r="O65" i="1"/>
  <c r="L66" i="1"/>
  <c r="O52" i="1"/>
  <c r="L52" i="1"/>
  <c r="L39" i="1"/>
  <c r="O27" i="1"/>
  <c r="L27" i="1"/>
  <c r="L28" i="1"/>
</calcChain>
</file>

<file path=xl/sharedStrings.xml><?xml version="1.0" encoding="utf-8"?>
<sst xmlns="http://schemas.openxmlformats.org/spreadsheetml/2006/main" count="2178" uniqueCount="141">
  <si>
    <t xml:space="preserve">Grupa </t>
  </si>
  <si>
    <t>TeNT + Sal</t>
  </si>
  <si>
    <t>B</t>
  </si>
  <si>
    <t>A</t>
  </si>
  <si>
    <t>TeNT + Bot 5U/kg</t>
  </si>
  <si>
    <t>C</t>
  </si>
  <si>
    <t>TeNT + Bot 2U/kg</t>
  </si>
  <si>
    <t>D</t>
  </si>
  <si>
    <t>TeNT + Bot 1U/kg</t>
  </si>
  <si>
    <t>Rat ID</t>
  </si>
  <si>
    <t>K 183 1</t>
  </si>
  <si>
    <t>K 190 3</t>
  </si>
  <si>
    <t>Ctrl</t>
  </si>
  <si>
    <t>K 193 1</t>
  </si>
  <si>
    <t>K 195 2</t>
  </si>
  <si>
    <t>K 196 2</t>
  </si>
  <si>
    <t>K187 2</t>
  </si>
  <si>
    <t>K192 2</t>
  </si>
  <si>
    <t>K193 2</t>
  </si>
  <si>
    <t>K196 3</t>
  </si>
  <si>
    <t xml:space="preserve">Rat ID </t>
  </si>
  <si>
    <t>K183 3</t>
  </si>
  <si>
    <t>K190 1</t>
  </si>
  <si>
    <t>K192 1</t>
  </si>
  <si>
    <t>K195 1</t>
  </si>
  <si>
    <t>K195 3</t>
  </si>
  <si>
    <t xml:space="preserve">K187 1 </t>
  </si>
  <si>
    <t>K190 2</t>
  </si>
  <si>
    <t>K192 3</t>
  </si>
  <si>
    <t>K193 3</t>
  </si>
  <si>
    <t>K196 1</t>
  </si>
  <si>
    <t>K197 2</t>
  </si>
  <si>
    <t>K198 3</t>
  </si>
  <si>
    <t>K199 1</t>
  </si>
  <si>
    <t>K202 1</t>
  </si>
  <si>
    <t xml:space="preserve">K203 2 </t>
  </si>
  <si>
    <t>K204 3</t>
  </si>
  <si>
    <t>K206 1</t>
  </si>
  <si>
    <t>K206 3</t>
  </si>
  <si>
    <t>K197 1</t>
  </si>
  <si>
    <t>K199 3</t>
  </si>
  <si>
    <t>K203 1</t>
  </si>
  <si>
    <t>K206 2</t>
  </si>
  <si>
    <t>K198 1</t>
  </si>
  <si>
    <t>K202 2</t>
  </si>
  <si>
    <t xml:space="preserve">K204 2 </t>
  </si>
  <si>
    <t>K197 3</t>
  </si>
  <si>
    <t>K202 3</t>
  </si>
  <si>
    <t>K204 1</t>
  </si>
  <si>
    <t>K198 2</t>
  </si>
  <si>
    <t>K199 2</t>
  </si>
  <si>
    <t>K203 3</t>
  </si>
  <si>
    <t>m(g)</t>
  </si>
  <si>
    <t>bw I</t>
  </si>
  <si>
    <t>bw II</t>
  </si>
  <si>
    <t>rota I</t>
  </si>
  <si>
    <t>bw</t>
  </si>
  <si>
    <t>rota II</t>
  </si>
  <si>
    <t>rota</t>
  </si>
  <si>
    <t>day 0</t>
  </si>
  <si>
    <t>dorsifl D</t>
  </si>
  <si>
    <t>dorsifl L I</t>
  </si>
  <si>
    <t>dorsifl L II</t>
  </si>
  <si>
    <t>dorsifl D I</t>
  </si>
  <si>
    <t>dorsifl DII</t>
  </si>
  <si>
    <t>dorzifl L</t>
  </si>
  <si>
    <t>K183 2</t>
  </si>
  <si>
    <t>8-jul-2020</t>
  </si>
  <si>
    <t>29-jun-2020</t>
  </si>
  <si>
    <t>29-jun 2020</t>
  </si>
  <si>
    <t>DAS</t>
  </si>
  <si>
    <t>Veh + sal</t>
  </si>
  <si>
    <t>day 3</t>
  </si>
  <si>
    <t>6-jul-2020</t>
  </si>
  <si>
    <t>11-jul-2020</t>
  </si>
  <si>
    <t>day 21, day 14</t>
  </si>
  <si>
    <t>day28</t>
  </si>
  <si>
    <t>day 35</t>
  </si>
  <si>
    <t>day 42, day 35</t>
  </si>
  <si>
    <t>day 49, day42</t>
  </si>
  <si>
    <t>Day 56, day 49</t>
  </si>
  <si>
    <t>day 3 post 2.TeNT</t>
  </si>
  <si>
    <t xml:space="preserve">day 7 </t>
  </si>
  <si>
    <t>Grupa i datum</t>
  </si>
  <si>
    <t>29-Jul-2020</t>
  </si>
  <si>
    <t>06-Aug-2020</t>
  </si>
  <si>
    <t>12-aug-2020</t>
  </si>
  <si>
    <t>19-Aug-2020</t>
  </si>
  <si>
    <t>02-Sep-2020</t>
  </si>
  <si>
    <t>05-Sep-2020</t>
  </si>
  <si>
    <t>09-Sep-2020</t>
  </si>
  <si>
    <t>19-Aug-2021</t>
  </si>
  <si>
    <t>19-Aug-2022</t>
  </si>
  <si>
    <t>19-Aug-2023</t>
  </si>
  <si>
    <t>19-Aug-2024</t>
  </si>
  <si>
    <t>19-Aug-2025</t>
  </si>
  <si>
    <t>19-Aug-2026</t>
  </si>
  <si>
    <t>19-Aug-2027</t>
  </si>
  <si>
    <t>average</t>
  </si>
  <si>
    <t>standatd error</t>
  </si>
  <si>
    <t>24-Jul-2020</t>
  </si>
  <si>
    <t>31-Jul-2020</t>
  </si>
  <si>
    <t>07-aug-2020</t>
  </si>
  <si>
    <t>28-Aug-2020</t>
  </si>
  <si>
    <t>31-Aug-2020</t>
  </si>
  <si>
    <t>4-sep-2020</t>
  </si>
  <si>
    <t>07-aug-2021</t>
  </si>
  <si>
    <t>07-aug-2022</t>
  </si>
  <si>
    <t>07-aug-2023</t>
  </si>
  <si>
    <t>07-aug-2024</t>
  </si>
  <si>
    <t>19-aug-2020</t>
  </si>
  <si>
    <t>12-aug-2021</t>
  </si>
  <si>
    <t>19-aug-2021</t>
  </si>
  <si>
    <t>12-aug-2022</t>
  </si>
  <si>
    <t>19-aug-2022</t>
  </si>
  <si>
    <t>0,5</t>
  </si>
  <si>
    <t>12-aug-2023</t>
  </si>
  <si>
    <t>19-aug-2023</t>
  </si>
  <si>
    <t>4-sep-2021</t>
  </si>
  <si>
    <t>4-sep-2022</t>
  </si>
  <si>
    <t>4-sep-2023</t>
  </si>
  <si>
    <t>4-sep-2024</t>
  </si>
  <si>
    <t>neće</t>
  </si>
  <si>
    <t>day 7/0</t>
  </si>
  <si>
    <t>15-jul-2020</t>
  </si>
  <si>
    <t>10-jul-2020</t>
  </si>
  <si>
    <t>promjer L mediolat</t>
  </si>
  <si>
    <t xml:space="preserve">promjer D mediolat (mm) </t>
  </si>
  <si>
    <t xml:space="preserve">promjer L dorzoventralno (mm) </t>
  </si>
  <si>
    <t xml:space="preserve">promjer D dorzoventr (mm) </t>
  </si>
  <si>
    <t>day 8/1</t>
  </si>
  <si>
    <t>16-jul-2020</t>
  </si>
  <si>
    <t>17-jul-2020</t>
  </si>
  <si>
    <t>day 10/3</t>
  </si>
  <si>
    <t>18-jul-2020</t>
  </si>
  <si>
    <t>13-jul-2020</t>
  </si>
  <si>
    <t>day 14/7</t>
  </si>
  <si>
    <t>22-jul-2020</t>
  </si>
  <si>
    <t>¸19,8</t>
  </si>
  <si>
    <t>AUC dorsiflek D</t>
  </si>
  <si>
    <t>AUC dorsiflek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</si>
</sst>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wrapText="1"/>
    </xf>
    <xf numFmtId="16" fontId="0" fillId="0" borderId="0" xfId="0" applyNumberFormat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15" fontId="0" fillId="0" borderId="4" xfId="0" applyNumberFormat="1" applyFill="1" applyBorder="1"/>
    <xf numFmtId="15" fontId="0" fillId="0" borderId="0" xfId="0" applyNumberFormat="1" applyFill="1" applyBorder="1"/>
    <xf numFmtId="0" fontId="0" fillId="0" borderId="0" xfId="0" applyNumberFormat="1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16" fontId="0" fillId="0" borderId="0" xfId="0" applyNumberFormat="1" applyAlignment="1">
      <alignment horizontal="center" wrapText="1"/>
    </xf>
    <xf numFmtId="0" fontId="0" fillId="2" borderId="0" xfId="0" applyFill="1"/>
    <xf numFmtId="0" fontId="0" fillId="3" borderId="0" xfId="0" applyFill="1" applyBorder="1"/>
    <xf numFmtId="0" fontId="0" fillId="3" borderId="0" xfId="0" applyFill="1" applyAlignment="1">
      <alignment horizontal="center" wrapText="1"/>
    </xf>
    <xf numFmtId="0" fontId="0" fillId="4" borderId="0" xfId="0" applyFill="1" applyBorder="1"/>
    <xf numFmtId="0" fontId="0" fillId="4" borderId="0" xfId="0" applyFill="1" applyAlignment="1">
      <alignment horizontal="center" wrapText="1"/>
    </xf>
    <xf numFmtId="0" fontId="0" fillId="5" borderId="0" xfId="0" applyFill="1" applyBorder="1"/>
    <xf numFmtId="0" fontId="0" fillId="5" borderId="0" xfId="0" applyFill="1" applyAlignment="1">
      <alignment horizontal="center" wrapText="1"/>
    </xf>
    <xf numFmtId="0" fontId="0" fillId="6" borderId="0" xfId="0" applyFill="1" applyBorder="1"/>
    <xf numFmtId="0" fontId="0" fillId="6" borderId="0" xfId="0" applyFill="1" applyAlignment="1">
      <alignment horizontal="center" wrapText="1"/>
    </xf>
    <xf numFmtId="0" fontId="0" fillId="7" borderId="0" xfId="0" applyFill="1" applyBorder="1"/>
    <xf numFmtId="0" fontId="0" fillId="8" borderId="0" xfId="0" applyFill="1"/>
    <xf numFmtId="0" fontId="0" fillId="8" borderId="0" xfId="0" applyFill="1" applyBorder="1"/>
    <xf numFmtId="0" fontId="0" fillId="9" borderId="0" xfId="0" applyFill="1" applyBorder="1"/>
    <xf numFmtId="0" fontId="0" fillId="10" borderId="0" xfId="0" applyFill="1" applyBorder="1"/>
    <xf numFmtId="0" fontId="0" fillId="10" borderId="0" xfId="0" applyFill="1"/>
    <xf numFmtId="0" fontId="0" fillId="11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66"/>
  <sheetViews>
    <sheetView topLeftCell="S4" workbookViewId="0">
      <selection activeCell="DI4" sqref="DI4:DL4"/>
    </sheetView>
  </sheetViews>
  <sheetFormatPr defaultRowHeight="15" x14ac:dyDescent="0.25"/>
  <cols>
    <col min="1" max="1" width="17.42578125" customWidth="1"/>
    <col min="20" max="20" width="8.85546875" customWidth="1"/>
    <col min="21" max="21" width="15.140625" customWidth="1"/>
    <col min="39" max="39" width="12.140625" customWidth="1"/>
    <col min="56" max="56" width="11.28515625" customWidth="1"/>
    <col min="58" max="58" width="10.42578125" customWidth="1"/>
    <col min="79" max="79" width="12.28515625" customWidth="1"/>
    <col min="97" max="97" width="10.85546875" customWidth="1"/>
  </cols>
  <sheetData>
    <row r="1" spans="1:116" x14ac:dyDescent="0.25">
      <c r="C1" t="s">
        <v>59</v>
      </c>
      <c r="W1" t="s">
        <v>72</v>
      </c>
      <c r="AO1" t="s">
        <v>123</v>
      </c>
      <c r="BK1" t="s">
        <v>130</v>
      </c>
      <c r="CC1" t="s">
        <v>133</v>
      </c>
      <c r="CU1" t="s">
        <v>136</v>
      </c>
    </row>
    <row r="2" spans="1:116" x14ac:dyDescent="0.25">
      <c r="A2" t="s">
        <v>0</v>
      </c>
      <c r="U2" t="s">
        <v>0</v>
      </c>
      <c r="AM2" t="s">
        <v>0</v>
      </c>
      <c r="BI2" t="s">
        <v>0</v>
      </c>
      <c r="CA2" t="s">
        <v>0</v>
      </c>
      <c r="CS2" t="s">
        <v>0</v>
      </c>
    </row>
    <row r="3" spans="1:116" x14ac:dyDescent="0.25">
      <c r="A3" t="s">
        <v>71</v>
      </c>
      <c r="B3" t="s">
        <v>12</v>
      </c>
      <c r="U3" t="s">
        <v>71</v>
      </c>
      <c r="V3" t="s">
        <v>12</v>
      </c>
      <c r="AM3" t="s">
        <v>71</v>
      </c>
      <c r="AN3" t="s">
        <v>12</v>
      </c>
      <c r="BI3" t="s">
        <v>71</v>
      </c>
      <c r="BJ3" t="s">
        <v>12</v>
      </c>
      <c r="CA3" t="s">
        <v>71</v>
      </c>
      <c r="CB3" t="s">
        <v>12</v>
      </c>
      <c r="CS3" t="s">
        <v>71</v>
      </c>
      <c r="CT3" t="s">
        <v>12</v>
      </c>
    </row>
    <row r="4" spans="1:116" ht="75" x14ac:dyDescent="0.25">
      <c r="B4" t="s">
        <v>9</v>
      </c>
      <c r="C4" t="s">
        <v>52</v>
      </c>
      <c r="D4" t="s">
        <v>53</v>
      </c>
      <c r="E4" t="s">
        <v>54</v>
      </c>
      <c r="F4" t="s">
        <v>56</v>
      </c>
      <c r="G4" t="s">
        <v>55</v>
      </c>
      <c r="H4" t="s">
        <v>57</v>
      </c>
      <c r="I4" t="s">
        <v>58</v>
      </c>
      <c r="J4" t="s">
        <v>61</v>
      </c>
      <c r="K4" t="s">
        <v>62</v>
      </c>
      <c r="L4" t="s">
        <v>65</v>
      </c>
      <c r="M4" t="s">
        <v>63</v>
      </c>
      <c r="N4" t="s">
        <v>64</v>
      </c>
      <c r="O4" t="s">
        <v>60</v>
      </c>
      <c r="P4" t="s">
        <v>70</v>
      </c>
      <c r="V4" t="s">
        <v>9</v>
      </c>
      <c r="W4" t="s">
        <v>52</v>
      </c>
      <c r="X4" t="s">
        <v>53</v>
      </c>
      <c r="Y4" t="s">
        <v>54</v>
      </c>
      <c r="Z4" t="s">
        <v>56</v>
      </c>
      <c r="AA4" t="s">
        <v>55</v>
      </c>
      <c r="AB4" t="s">
        <v>57</v>
      </c>
      <c r="AC4" t="s">
        <v>58</v>
      </c>
      <c r="AD4" t="s">
        <v>61</v>
      </c>
      <c r="AE4" t="s">
        <v>62</v>
      </c>
      <c r="AF4" t="s">
        <v>65</v>
      </c>
      <c r="AG4" t="s">
        <v>63</v>
      </c>
      <c r="AH4" t="s">
        <v>64</v>
      </c>
      <c r="AI4" t="s">
        <v>60</v>
      </c>
      <c r="AJ4" t="s">
        <v>70</v>
      </c>
      <c r="AN4" t="s">
        <v>9</v>
      </c>
      <c r="AO4" t="s">
        <v>52</v>
      </c>
      <c r="AP4" t="s">
        <v>53</v>
      </c>
      <c r="AQ4" t="s">
        <v>54</v>
      </c>
      <c r="AR4" t="s">
        <v>56</v>
      </c>
      <c r="AS4" t="s">
        <v>55</v>
      </c>
      <c r="AT4" t="s">
        <v>57</v>
      </c>
      <c r="AU4" t="s">
        <v>58</v>
      </c>
      <c r="AV4" t="s">
        <v>61</v>
      </c>
      <c r="AW4" t="s">
        <v>62</v>
      </c>
      <c r="AX4" t="s">
        <v>65</v>
      </c>
      <c r="AY4" t="s">
        <v>63</v>
      </c>
      <c r="AZ4" t="s">
        <v>64</v>
      </c>
      <c r="BA4" t="s">
        <v>60</v>
      </c>
      <c r="BB4" t="s">
        <v>70</v>
      </c>
      <c r="BC4" s="1" t="s">
        <v>126</v>
      </c>
      <c r="BD4" s="1" t="s">
        <v>128</v>
      </c>
      <c r="BE4" s="1" t="s">
        <v>127</v>
      </c>
      <c r="BF4" s="1" t="s">
        <v>129</v>
      </c>
      <c r="BJ4" t="s">
        <v>9</v>
      </c>
      <c r="BK4" t="s">
        <v>52</v>
      </c>
      <c r="BL4" t="s">
        <v>53</v>
      </c>
      <c r="BM4" t="s">
        <v>54</v>
      </c>
      <c r="BN4" t="s">
        <v>56</v>
      </c>
      <c r="BO4" t="s">
        <v>55</v>
      </c>
      <c r="BP4" t="s">
        <v>57</v>
      </c>
      <c r="BQ4" t="s">
        <v>58</v>
      </c>
      <c r="BR4" t="s">
        <v>61</v>
      </c>
      <c r="BS4" t="s">
        <v>62</v>
      </c>
      <c r="BT4" t="s">
        <v>65</v>
      </c>
      <c r="BU4" t="s">
        <v>63</v>
      </c>
      <c r="BV4" t="s">
        <v>64</v>
      </c>
      <c r="BW4" t="s">
        <v>60</v>
      </c>
      <c r="BX4" t="s">
        <v>70</v>
      </c>
      <c r="BY4" s="1"/>
      <c r="BZ4" s="1"/>
      <c r="CB4" t="s">
        <v>9</v>
      </c>
      <c r="CC4" t="s">
        <v>52</v>
      </c>
      <c r="CD4" t="s">
        <v>53</v>
      </c>
      <c r="CE4" t="s">
        <v>54</v>
      </c>
      <c r="CF4" t="s">
        <v>56</v>
      </c>
      <c r="CG4" t="s">
        <v>55</v>
      </c>
      <c r="CH4" t="s">
        <v>57</v>
      </c>
      <c r="CI4" t="s">
        <v>58</v>
      </c>
      <c r="CJ4" t="s">
        <v>61</v>
      </c>
      <c r="CK4" t="s">
        <v>62</v>
      </c>
      <c r="CL4" t="s">
        <v>65</v>
      </c>
      <c r="CM4" t="s">
        <v>63</v>
      </c>
      <c r="CN4" t="s">
        <v>64</v>
      </c>
      <c r="CO4" t="s">
        <v>60</v>
      </c>
      <c r="CP4" t="s">
        <v>70</v>
      </c>
      <c r="CT4" t="s">
        <v>9</v>
      </c>
      <c r="CU4" t="s">
        <v>52</v>
      </c>
      <c r="CV4" t="s">
        <v>53</v>
      </c>
      <c r="CW4" t="s">
        <v>54</v>
      </c>
      <c r="CX4" t="s">
        <v>56</v>
      </c>
      <c r="CY4" t="s">
        <v>55</v>
      </c>
      <c r="CZ4" t="s">
        <v>57</v>
      </c>
      <c r="DA4" t="s">
        <v>58</v>
      </c>
      <c r="DB4" t="s">
        <v>61</v>
      </c>
      <c r="DC4" t="s">
        <v>62</v>
      </c>
      <c r="DD4" t="s">
        <v>65</v>
      </c>
      <c r="DE4" t="s">
        <v>63</v>
      </c>
      <c r="DF4" t="s">
        <v>64</v>
      </c>
      <c r="DG4" t="s">
        <v>60</v>
      </c>
      <c r="DH4" t="s">
        <v>70</v>
      </c>
      <c r="DI4" s="1" t="s">
        <v>126</v>
      </c>
      <c r="DJ4" s="1" t="s">
        <v>128</v>
      </c>
      <c r="DK4" s="1" t="s">
        <v>127</v>
      </c>
      <c r="DL4" s="1" t="s">
        <v>129</v>
      </c>
    </row>
    <row r="5" spans="1:116" ht="30" x14ac:dyDescent="0.25">
      <c r="A5" t="s">
        <v>67</v>
      </c>
      <c r="B5" t="s">
        <v>31</v>
      </c>
      <c r="C5">
        <v>424</v>
      </c>
      <c r="D5">
        <v>2.38</v>
      </c>
      <c r="E5">
        <v>2.82</v>
      </c>
      <c r="F5">
        <f>AVERAGE(D5,E5)</f>
        <v>2.5999999999999996</v>
      </c>
      <c r="G5">
        <v>81</v>
      </c>
      <c r="H5">
        <v>180</v>
      </c>
      <c r="I5">
        <f>AVERAGE(G5,H5)</f>
        <v>130.5</v>
      </c>
      <c r="J5">
        <v>8</v>
      </c>
      <c r="K5">
        <v>7</v>
      </c>
      <c r="L5">
        <f>AVERAGE(J5,K5)</f>
        <v>7.5</v>
      </c>
      <c r="M5">
        <v>16</v>
      </c>
      <c r="N5">
        <v>26</v>
      </c>
      <c r="O5">
        <f>AVERAGE(M5,N5)</f>
        <v>21</v>
      </c>
      <c r="P5">
        <v>0</v>
      </c>
      <c r="U5" t="s">
        <v>74</v>
      </c>
      <c r="V5" t="s">
        <v>31</v>
      </c>
      <c r="Z5" t="e">
        <f>AVERAGE(X5,Y5)</f>
        <v>#DIV/0!</v>
      </c>
      <c r="AC5" t="e">
        <f>AVERAGE(AA5,AB5)</f>
        <v>#DIV/0!</v>
      </c>
      <c r="AD5">
        <v>9</v>
      </c>
      <c r="AE5">
        <v>8</v>
      </c>
      <c r="AF5">
        <f>AVERAGE(AD5,AE5)</f>
        <v>8.5</v>
      </c>
      <c r="AG5">
        <v>13</v>
      </c>
      <c r="AH5">
        <v>16</v>
      </c>
      <c r="AI5">
        <f>AVERAGE(AG5,AH5)</f>
        <v>14.5</v>
      </c>
      <c r="AJ5">
        <v>0</v>
      </c>
      <c r="AM5" t="s">
        <v>124</v>
      </c>
      <c r="AN5" t="s">
        <v>31</v>
      </c>
      <c r="AO5">
        <v>434</v>
      </c>
      <c r="AP5">
        <v>2.86</v>
      </c>
      <c r="AQ5">
        <v>2.78</v>
      </c>
      <c r="AR5">
        <f>AVERAGE(AP5,AQ5)</f>
        <v>2.82</v>
      </c>
      <c r="AS5">
        <v>180</v>
      </c>
      <c r="AT5">
        <v>180</v>
      </c>
      <c r="AU5">
        <f>AVERAGE(AS5,AT5)</f>
        <v>180</v>
      </c>
      <c r="AV5">
        <v>13</v>
      </c>
      <c r="AW5">
        <v>6</v>
      </c>
      <c r="AX5">
        <f>AVERAGE(AV5,AW5)</f>
        <v>9.5</v>
      </c>
      <c r="AY5">
        <v>9</v>
      </c>
      <c r="AZ5">
        <v>25</v>
      </c>
      <c r="BA5">
        <f>AVERAGE(AY5,AZ5)</f>
        <v>17</v>
      </c>
      <c r="BB5">
        <v>0</v>
      </c>
      <c r="BE5">
        <v>16.8</v>
      </c>
      <c r="BF5">
        <v>19.7</v>
      </c>
      <c r="BI5" s="1" t="s">
        <v>131</v>
      </c>
      <c r="BJ5" t="s">
        <v>31</v>
      </c>
      <c r="BN5" t="e">
        <f>AVERAGE(BL5,BM5)</f>
        <v>#DIV/0!</v>
      </c>
      <c r="BQ5" t="e">
        <f>AVERAGE(BO5,BP5)</f>
        <v>#DIV/0!</v>
      </c>
      <c r="BR5">
        <v>12</v>
      </c>
      <c r="BS5">
        <v>7</v>
      </c>
      <c r="BT5">
        <f>AVERAGE(BR5,BS5)</f>
        <v>9.5</v>
      </c>
      <c r="BU5">
        <v>15</v>
      </c>
      <c r="BV5">
        <v>21</v>
      </c>
      <c r="BW5">
        <f>AVERAGE(BU5,BV5)</f>
        <v>18</v>
      </c>
      <c r="BX5">
        <v>0</v>
      </c>
      <c r="CA5" s="1" t="s">
        <v>134</v>
      </c>
      <c r="CB5" t="s">
        <v>31</v>
      </c>
      <c r="CD5">
        <v>3.77</v>
      </c>
      <c r="CE5">
        <v>3.09</v>
      </c>
      <c r="CF5">
        <f t="shared" ref="CF5:CF12" si="0">AVERAGE(CD5,CE5)</f>
        <v>3.4299999999999997</v>
      </c>
      <c r="CG5">
        <v>180</v>
      </c>
      <c r="CH5">
        <v>180</v>
      </c>
      <c r="CI5">
        <f t="shared" ref="CI5:CI12" si="1">AVERAGE(CG5,CH5)</f>
        <v>180</v>
      </c>
      <c r="CJ5">
        <v>8</v>
      </c>
      <c r="CK5">
        <v>3</v>
      </c>
      <c r="CL5">
        <f t="shared" ref="CL5:CL12" si="2">AVERAGE(CJ5,CK5)</f>
        <v>5.5</v>
      </c>
      <c r="CM5">
        <v>24</v>
      </c>
      <c r="CN5">
        <v>24</v>
      </c>
      <c r="CO5">
        <f t="shared" ref="CO5:CO12" si="3">AVERAGE(CM5,CN5)</f>
        <v>24</v>
      </c>
      <c r="CP5">
        <v>0</v>
      </c>
      <c r="CS5" t="s">
        <v>137</v>
      </c>
      <c r="CT5" t="s">
        <v>31</v>
      </c>
      <c r="CU5">
        <v>442</v>
      </c>
      <c r="CV5">
        <v>1.82</v>
      </c>
      <c r="CW5">
        <v>1.77</v>
      </c>
      <c r="CX5">
        <f t="shared" ref="CX5:CX12" si="4">AVERAGE(CV5,CW5)</f>
        <v>1.7949999999999999</v>
      </c>
      <c r="CY5">
        <v>120</v>
      </c>
      <c r="CZ5">
        <v>180</v>
      </c>
      <c r="DA5">
        <f t="shared" ref="DA5:DA12" si="5">AVERAGE(CY5,CZ5)</f>
        <v>150</v>
      </c>
      <c r="DB5">
        <v>8</v>
      </c>
      <c r="DC5">
        <v>7</v>
      </c>
      <c r="DD5">
        <f t="shared" ref="DD5:DD12" si="6">AVERAGE(DB5,DC5)</f>
        <v>7.5</v>
      </c>
      <c r="DE5">
        <v>18</v>
      </c>
      <c r="DF5">
        <v>27</v>
      </c>
      <c r="DG5">
        <f t="shared" ref="DG5:DG12" si="7">AVERAGE(DE5,DF5)</f>
        <v>22.5</v>
      </c>
      <c r="DH5">
        <v>0</v>
      </c>
      <c r="DI5">
        <v>17.399999999999999</v>
      </c>
      <c r="DJ5">
        <v>19.7</v>
      </c>
      <c r="DK5">
        <v>17.399999999999999</v>
      </c>
      <c r="DL5">
        <v>20.7</v>
      </c>
    </row>
    <row r="6" spans="1:116" x14ac:dyDescent="0.25">
      <c r="B6" t="s">
        <v>32</v>
      </c>
      <c r="C6">
        <v>356</v>
      </c>
      <c r="D6">
        <v>3.5</v>
      </c>
      <c r="E6">
        <v>3.4</v>
      </c>
      <c r="F6">
        <f t="shared" ref="F6:F12" si="8">AVERAGE(D6,E6)</f>
        <v>3.45</v>
      </c>
      <c r="G6">
        <v>180</v>
      </c>
      <c r="H6">
        <v>180</v>
      </c>
      <c r="I6">
        <f t="shared" ref="I6:I12" si="9">AVERAGE(G6,H6)</f>
        <v>180</v>
      </c>
      <c r="J6">
        <v>2</v>
      </c>
      <c r="K6">
        <v>14</v>
      </c>
      <c r="L6">
        <f t="shared" ref="L6:L12" si="10">AVERAGE(J6,K6)</f>
        <v>8</v>
      </c>
      <c r="M6">
        <v>21</v>
      </c>
      <c r="N6">
        <v>38</v>
      </c>
      <c r="O6">
        <f t="shared" ref="O6:O12" si="11">AVERAGE(M6,N6)</f>
        <v>29.5</v>
      </c>
      <c r="P6">
        <v>0</v>
      </c>
      <c r="V6" t="s">
        <v>32</v>
      </c>
      <c r="Z6" t="e">
        <f t="shared" ref="Z6:Z12" si="12">AVERAGE(X6,Y6)</f>
        <v>#DIV/0!</v>
      </c>
      <c r="AC6" t="e">
        <f t="shared" ref="AC6:AC12" si="13">AVERAGE(AA6,AB6)</f>
        <v>#DIV/0!</v>
      </c>
      <c r="AD6">
        <v>11</v>
      </c>
      <c r="AE6">
        <v>10</v>
      </c>
      <c r="AF6">
        <f t="shared" ref="AF6:AF12" si="14">AVERAGE(AD6,AE6)</f>
        <v>10.5</v>
      </c>
      <c r="AG6">
        <v>8</v>
      </c>
      <c r="AH6">
        <v>12</v>
      </c>
      <c r="AI6">
        <f t="shared" ref="AI6:AI12" si="15">AVERAGE(AG6,AH6)</f>
        <v>10</v>
      </c>
      <c r="AJ6">
        <v>0</v>
      </c>
      <c r="AN6" t="s">
        <v>32</v>
      </c>
      <c r="AO6">
        <v>362</v>
      </c>
      <c r="AP6">
        <v>3.45</v>
      </c>
      <c r="AQ6">
        <v>2.8</v>
      </c>
      <c r="AR6">
        <f t="shared" ref="AR6:AR12" si="16">AVERAGE(AP6,AQ6)</f>
        <v>3.125</v>
      </c>
      <c r="AS6">
        <v>180</v>
      </c>
      <c r="AT6">
        <v>180</v>
      </c>
      <c r="AU6">
        <f t="shared" ref="AU6:AU12" si="17">AVERAGE(AS6,AT6)</f>
        <v>180</v>
      </c>
      <c r="AV6">
        <v>7</v>
      </c>
      <c r="AW6">
        <v>6</v>
      </c>
      <c r="AX6">
        <f t="shared" ref="AX6:AX12" si="18">AVERAGE(AV6,AW6)</f>
        <v>6.5</v>
      </c>
      <c r="AY6">
        <v>59</v>
      </c>
      <c r="AZ6">
        <v>62</v>
      </c>
      <c r="BA6">
        <f t="shared" ref="BA6:BA12" si="19">AVERAGE(AY6,AZ6)</f>
        <v>60.5</v>
      </c>
      <c r="BB6">
        <v>0</v>
      </c>
      <c r="BE6">
        <v>17.2</v>
      </c>
      <c r="BF6">
        <v>18.600000000000001</v>
      </c>
      <c r="BJ6" t="s">
        <v>32</v>
      </c>
      <c r="BN6" t="e">
        <f t="shared" ref="BN6:BN12" si="20">AVERAGE(BL6,BM6)</f>
        <v>#DIV/0!</v>
      </c>
      <c r="BQ6" t="e">
        <f t="shared" ref="BQ6:BQ12" si="21">AVERAGE(BO6,BP6)</f>
        <v>#DIV/0!</v>
      </c>
      <c r="BR6">
        <v>27</v>
      </c>
      <c r="BS6">
        <v>11</v>
      </c>
      <c r="BT6">
        <f t="shared" ref="BT6:BT12" si="22">AVERAGE(BR6,BS6)</f>
        <v>19</v>
      </c>
      <c r="BU6">
        <v>66</v>
      </c>
      <c r="BV6">
        <v>63</v>
      </c>
      <c r="BW6">
        <f t="shared" ref="BW6:BW12" si="23">AVERAGE(BU6,BV6)</f>
        <v>64.5</v>
      </c>
      <c r="BX6">
        <v>0</v>
      </c>
      <c r="CB6" t="s">
        <v>32</v>
      </c>
      <c r="CD6">
        <v>2.94</v>
      </c>
      <c r="CE6">
        <v>2.46</v>
      </c>
      <c r="CF6">
        <f t="shared" si="0"/>
        <v>2.7</v>
      </c>
      <c r="CG6">
        <v>180</v>
      </c>
      <c r="CH6">
        <v>180</v>
      </c>
      <c r="CI6">
        <f t="shared" si="1"/>
        <v>180</v>
      </c>
      <c r="CJ6">
        <v>5</v>
      </c>
      <c r="CK6">
        <v>15</v>
      </c>
      <c r="CL6">
        <f t="shared" si="2"/>
        <v>10</v>
      </c>
      <c r="CM6">
        <v>105</v>
      </c>
      <c r="CN6">
        <v>63</v>
      </c>
      <c r="CO6">
        <f t="shared" si="3"/>
        <v>84</v>
      </c>
      <c r="CP6">
        <v>0</v>
      </c>
      <c r="CT6" t="s">
        <v>32</v>
      </c>
      <c r="CU6">
        <v>366</v>
      </c>
      <c r="CV6">
        <v>2.2000000000000002</v>
      </c>
      <c r="CW6">
        <v>3.22</v>
      </c>
      <c r="CX6">
        <f t="shared" si="4"/>
        <v>2.71</v>
      </c>
      <c r="CY6">
        <v>180</v>
      </c>
      <c r="CZ6">
        <v>180</v>
      </c>
      <c r="DA6">
        <f t="shared" si="5"/>
        <v>180</v>
      </c>
      <c r="DB6">
        <v>5</v>
      </c>
      <c r="DC6">
        <v>8</v>
      </c>
      <c r="DD6">
        <f t="shared" si="6"/>
        <v>6.5</v>
      </c>
      <c r="DE6">
        <v>13</v>
      </c>
      <c r="DF6">
        <v>29</v>
      </c>
      <c r="DG6">
        <f t="shared" si="7"/>
        <v>21</v>
      </c>
      <c r="DH6">
        <v>0</v>
      </c>
      <c r="DI6">
        <v>16.5</v>
      </c>
      <c r="DJ6">
        <v>20</v>
      </c>
      <c r="DK6">
        <v>15</v>
      </c>
      <c r="DL6">
        <v>20.3</v>
      </c>
    </row>
    <row r="7" spans="1:116" x14ac:dyDescent="0.25">
      <c r="B7" t="s">
        <v>33</v>
      </c>
      <c r="C7">
        <v>384</v>
      </c>
      <c r="D7">
        <v>2.0499999999999998</v>
      </c>
      <c r="E7">
        <v>1.75</v>
      </c>
      <c r="F7">
        <f t="shared" si="8"/>
        <v>1.9</v>
      </c>
      <c r="G7">
        <v>180</v>
      </c>
      <c r="H7">
        <v>180</v>
      </c>
      <c r="I7">
        <f t="shared" si="9"/>
        <v>180</v>
      </c>
      <c r="J7">
        <v>17</v>
      </c>
      <c r="K7">
        <v>5</v>
      </c>
      <c r="L7">
        <f t="shared" si="10"/>
        <v>11</v>
      </c>
      <c r="M7">
        <v>23</v>
      </c>
      <c r="N7">
        <v>18</v>
      </c>
      <c r="O7">
        <f t="shared" si="11"/>
        <v>20.5</v>
      </c>
      <c r="P7">
        <v>0</v>
      </c>
      <c r="V7" t="s">
        <v>33</v>
      </c>
      <c r="Z7" t="e">
        <f t="shared" si="12"/>
        <v>#DIV/0!</v>
      </c>
      <c r="AC7" t="e">
        <f t="shared" si="13"/>
        <v>#DIV/0!</v>
      </c>
      <c r="AD7">
        <v>15</v>
      </c>
      <c r="AE7">
        <v>20</v>
      </c>
      <c r="AF7">
        <f t="shared" si="14"/>
        <v>17.5</v>
      </c>
      <c r="AG7">
        <v>24</v>
      </c>
      <c r="AH7">
        <v>25</v>
      </c>
      <c r="AI7">
        <f t="shared" si="15"/>
        <v>24.5</v>
      </c>
      <c r="AJ7">
        <v>0</v>
      </c>
      <c r="AN7" t="s">
        <v>33</v>
      </c>
      <c r="AO7">
        <v>396</v>
      </c>
      <c r="AP7">
        <v>2.68</v>
      </c>
      <c r="AQ7">
        <v>2.66</v>
      </c>
      <c r="AR7">
        <f t="shared" si="16"/>
        <v>2.67</v>
      </c>
      <c r="AS7">
        <v>180</v>
      </c>
      <c r="AT7">
        <v>180</v>
      </c>
      <c r="AU7">
        <f t="shared" si="17"/>
        <v>180</v>
      </c>
      <c r="AV7">
        <v>15</v>
      </c>
      <c r="AW7">
        <v>16</v>
      </c>
      <c r="AX7">
        <f t="shared" si="18"/>
        <v>15.5</v>
      </c>
      <c r="AY7">
        <v>15</v>
      </c>
      <c r="AZ7">
        <v>27</v>
      </c>
      <c r="BA7">
        <f t="shared" si="19"/>
        <v>21</v>
      </c>
      <c r="BB7">
        <v>0</v>
      </c>
      <c r="BE7">
        <v>17.2</v>
      </c>
      <c r="BF7">
        <v>19.3</v>
      </c>
      <c r="BJ7" t="s">
        <v>33</v>
      </c>
      <c r="BN7" t="e">
        <f t="shared" si="20"/>
        <v>#DIV/0!</v>
      </c>
      <c r="BQ7" t="e">
        <f t="shared" si="21"/>
        <v>#DIV/0!</v>
      </c>
      <c r="BR7">
        <v>9</v>
      </c>
      <c r="BS7">
        <v>19</v>
      </c>
      <c r="BT7">
        <f t="shared" si="22"/>
        <v>14</v>
      </c>
      <c r="BU7">
        <v>17</v>
      </c>
      <c r="BV7">
        <v>27</v>
      </c>
      <c r="BW7">
        <f t="shared" si="23"/>
        <v>22</v>
      </c>
      <c r="BX7">
        <v>0</v>
      </c>
      <c r="CB7" t="s">
        <v>33</v>
      </c>
      <c r="CD7">
        <v>2.52</v>
      </c>
      <c r="CE7">
        <v>2.21</v>
      </c>
      <c r="CF7">
        <f t="shared" si="0"/>
        <v>2.3650000000000002</v>
      </c>
      <c r="CG7">
        <v>180</v>
      </c>
      <c r="CH7">
        <v>180</v>
      </c>
      <c r="CI7">
        <f t="shared" si="1"/>
        <v>180</v>
      </c>
      <c r="CJ7">
        <v>15</v>
      </c>
      <c r="CK7">
        <v>22</v>
      </c>
      <c r="CL7">
        <f t="shared" si="2"/>
        <v>18.5</v>
      </c>
      <c r="CM7">
        <v>17</v>
      </c>
      <c r="CN7">
        <v>8</v>
      </c>
      <c r="CO7">
        <f t="shared" si="3"/>
        <v>12.5</v>
      </c>
      <c r="CP7">
        <v>0</v>
      </c>
      <c r="CT7" t="s">
        <v>33</v>
      </c>
      <c r="CU7">
        <v>400</v>
      </c>
      <c r="CV7">
        <v>2.27</v>
      </c>
      <c r="CW7">
        <v>1.67</v>
      </c>
      <c r="CX7">
        <f t="shared" si="4"/>
        <v>1.97</v>
      </c>
      <c r="CY7">
        <v>180</v>
      </c>
      <c r="CZ7">
        <v>180</v>
      </c>
      <c r="DA7">
        <f t="shared" si="5"/>
        <v>180</v>
      </c>
      <c r="DB7">
        <v>23</v>
      </c>
      <c r="DC7">
        <v>21</v>
      </c>
      <c r="DD7">
        <f t="shared" si="6"/>
        <v>22</v>
      </c>
      <c r="DE7">
        <v>21</v>
      </c>
      <c r="DF7">
        <v>20</v>
      </c>
      <c r="DG7">
        <f t="shared" si="7"/>
        <v>20.5</v>
      </c>
      <c r="DH7">
        <v>0</v>
      </c>
      <c r="DI7">
        <v>17.5</v>
      </c>
      <c r="DJ7">
        <v>20.2</v>
      </c>
      <c r="DK7">
        <v>16.5</v>
      </c>
      <c r="DL7">
        <v>19.8</v>
      </c>
    </row>
    <row r="8" spans="1:116" x14ac:dyDescent="0.25">
      <c r="B8" t="s">
        <v>34</v>
      </c>
      <c r="C8">
        <v>456</v>
      </c>
      <c r="D8">
        <v>3.12</v>
      </c>
      <c r="E8">
        <v>3</v>
      </c>
      <c r="F8">
        <f t="shared" si="8"/>
        <v>3.06</v>
      </c>
      <c r="G8">
        <v>65</v>
      </c>
      <c r="H8">
        <v>137</v>
      </c>
      <c r="I8">
        <f t="shared" si="9"/>
        <v>101</v>
      </c>
      <c r="J8">
        <v>5</v>
      </c>
      <c r="K8">
        <v>19</v>
      </c>
      <c r="L8">
        <f t="shared" si="10"/>
        <v>12</v>
      </c>
      <c r="M8">
        <v>18</v>
      </c>
      <c r="N8">
        <v>25</v>
      </c>
      <c r="O8">
        <f t="shared" si="11"/>
        <v>21.5</v>
      </c>
      <c r="P8">
        <v>0</v>
      </c>
      <c r="V8" t="s">
        <v>34</v>
      </c>
      <c r="Z8" t="e">
        <f t="shared" si="12"/>
        <v>#DIV/0!</v>
      </c>
      <c r="AC8" t="e">
        <f t="shared" si="13"/>
        <v>#DIV/0!</v>
      </c>
      <c r="AD8">
        <v>4</v>
      </c>
      <c r="AE8">
        <v>16</v>
      </c>
      <c r="AF8">
        <f t="shared" si="14"/>
        <v>10</v>
      </c>
      <c r="AG8">
        <v>33</v>
      </c>
      <c r="AH8">
        <v>37</v>
      </c>
      <c r="AI8">
        <f t="shared" si="15"/>
        <v>35</v>
      </c>
      <c r="AJ8">
        <v>0</v>
      </c>
      <c r="AN8" t="s">
        <v>34</v>
      </c>
      <c r="AO8">
        <v>420</v>
      </c>
      <c r="AP8">
        <v>3.93</v>
      </c>
      <c r="AQ8">
        <v>2.78</v>
      </c>
      <c r="AR8">
        <f t="shared" si="16"/>
        <v>3.355</v>
      </c>
      <c r="AS8">
        <v>180</v>
      </c>
      <c r="AT8">
        <v>180</v>
      </c>
      <c r="AU8">
        <f t="shared" si="17"/>
        <v>180</v>
      </c>
      <c r="AV8">
        <v>9</v>
      </c>
      <c r="AW8">
        <v>3</v>
      </c>
      <c r="AX8">
        <f t="shared" si="18"/>
        <v>6</v>
      </c>
      <c r="AY8">
        <v>22</v>
      </c>
      <c r="AZ8">
        <v>23</v>
      </c>
      <c r="BA8">
        <f t="shared" si="19"/>
        <v>22.5</v>
      </c>
      <c r="BB8">
        <v>0</v>
      </c>
      <c r="BE8">
        <v>16.2</v>
      </c>
      <c r="BF8">
        <v>19.3</v>
      </c>
      <c r="BJ8" t="s">
        <v>34</v>
      </c>
      <c r="BN8" t="e">
        <f t="shared" si="20"/>
        <v>#DIV/0!</v>
      </c>
      <c r="BQ8" t="e">
        <f t="shared" si="21"/>
        <v>#DIV/0!</v>
      </c>
      <c r="BR8">
        <v>6</v>
      </c>
      <c r="BS8">
        <v>11</v>
      </c>
      <c r="BT8">
        <f t="shared" si="22"/>
        <v>8.5</v>
      </c>
      <c r="BU8">
        <v>40</v>
      </c>
      <c r="BV8">
        <v>18</v>
      </c>
      <c r="BW8">
        <f t="shared" si="23"/>
        <v>29</v>
      </c>
      <c r="BX8">
        <v>0</v>
      </c>
      <c r="CB8" t="s">
        <v>34</v>
      </c>
      <c r="CD8">
        <v>2.93</v>
      </c>
      <c r="CE8">
        <v>2.7</v>
      </c>
      <c r="CF8">
        <f t="shared" si="0"/>
        <v>2.8150000000000004</v>
      </c>
      <c r="CG8">
        <v>180</v>
      </c>
      <c r="CH8">
        <v>180</v>
      </c>
      <c r="CI8">
        <f t="shared" si="1"/>
        <v>180</v>
      </c>
      <c r="CJ8">
        <v>11</v>
      </c>
      <c r="CK8">
        <v>6</v>
      </c>
      <c r="CL8">
        <f t="shared" si="2"/>
        <v>8.5</v>
      </c>
      <c r="CM8">
        <v>20</v>
      </c>
      <c r="CN8">
        <v>33</v>
      </c>
      <c r="CO8">
        <f t="shared" si="3"/>
        <v>26.5</v>
      </c>
      <c r="CP8">
        <v>0</v>
      </c>
      <c r="CT8" t="s">
        <v>34</v>
      </c>
      <c r="CU8">
        <v>420</v>
      </c>
      <c r="CV8">
        <v>3.83</v>
      </c>
      <c r="CW8">
        <v>2.7</v>
      </c>
      <c r="CX8">
        <f t="shared" si="4"/>
        <v>3.2650000000000001</v>
      </c>
      <c r="CY8">
        <v>180</v>
      </c>
      <c r="CZ8">
        <v>180</v>
      </c>
      <c r="DA8">
        <f t="shared" si="5"/>
        <v>180</v>
      </c>
      <c r="DB8">
        <v>12</v>
      </c>
      <c r="DC8">
        <v>22</v>
      </c>
      <c r="DD8">
        <f t="shared" si="6"/>
        <v>17</v>
      </c>
      <c r="DE8">
        <v>39</v>
      </c>
      <c r="DF8">
        <v>53</v>
      </c>
      <c r="DG8">
        <f t="shared" si="7"/>
        <v>46</v>
      </c>
      <c r="DH8">
        <v>0</v>
      </c>
      <c r="DI8">
        <v>15.8</v>
      </c>
      <c r="DJ8">
        <v>19.5</v>
      </c>
      <c r="DK8">
        <v>16.600000000000001</v>
      </c>
      <c r="DL8">
        <v>21</v>
      </c>
    </row>
    <row r="9" spans="1:116" x14ac:dyDescent="0.25">
      <c r="B9" t="s">
        <v>35</v>
      </c>
      <c r="C9">
        <v>378</v>
      </c>
      <c r="D9">
        <v>4.38</v>
      </c>
      <c r="E9">
        <v>2.5</v>
      </c>
      <c r="F9">
        <f t="shared" si="8"/>
        <v>3.44</v>
      </c>
      <c r="G9">
        <v>180</v>
      </c>
      <c r="H9">
        <v>180</v>
      </c>
      <c r="I9">
        <f t="shared" si="9"/>
        <v>180</v>
      </c>
      <c r="J9">
        <v>9</v>
      </c>
      <c r="K9">
        <v>7</v>
      </c>
      <c r="L9">
        <f t="shared" si="10"/>
        <v>8</v>
      </c>
      <c r="M9">
        <v>15</v>
      </c>
      <c r="N9">
        <v>11</v>
      </c>
      <c r="O9">
        <f t="shared" si="11"/>
        <v>13</v>
      </c>
      <c r="P9">
        <v>0</v>
      </c>
      <c r="V9" t="s">
        <v>35</v>
      </c>
      <c r="Z9" t="e">
        <f t="shared" si="12"/>
        <v>#DIV/0!</v>
      </c>
      <c r="AC9" t="e">
        <f t="shared" si="13"/>
        <v>#DIV/0!</v>
      </c>
      <c r="AD9">
        <v>10</v>
      </c>
      <c r="AE9">
        <v>11</v>
      </c>
      <c r="AF9">
        <f t="shared" si="14"/>
        <v>10.5</v>
      </c>
      <c r="AG9">
        <v>33</v>
      </c>
      <c r="AH9">
        <v>6</v>
      </c>
      <c r="AI9">
        <f t="shared" si="15"/>
        <v>19.5</v>
      </c>
      <c r="AJ9">
        <v>0</v>
      </c>
      <c r="AN9" t="s">
        <v>35</v>
      </c>
      <c r="AO9">
        <v>394</v>
      </c>
      <c r="AP9">
        <v>3.15</v>
      </c>
      <c r="AQ9">
        <v>2.65</v>
      </c>
      <c r="AR9">
        <f t="shared" si="16"/>
        <v>2.9</v>
      </c>
      <c r="AS9">
        <v>180</v>
      </c>
      <c r="AT9">
        <v>180</v>
      </c>
      <c r="AU9">
        <f t="shared" si="17"/>
        <v>180</v>
      </c>
      <c r="AV9">
        <v>6</v>
      </c>
      <c r="AW9">
        <v>11</v>
      </c>
      <c r="AX9">
        <f t="shared" si="18"/>
        <v>8.5</v>
      </c>
      <c r="AY9">
        <v>4</v>
      </c>
      <c r="AZ9">
        <v>5</v>
      </c>
      <c r="BA9">
        <f t="shared" si="19"/>
        <v>4.5</v>
      </c>
      <c r="BB9">
        <v>0</v>
      </c>
      <c r="BE9">
        <v>15.3</v>
      </c>
      <c r="BF9">
        <v>19.5</v>
      </c>
      <c r="BJ9" t="s">
        <v>35</v>
      </c>
      <c r="BN9" t="e">
        <f t="shared" si="20"/>
        <v>#DIV/0!</v>
      </c>
      <c r="BQ9" t="e">
        <f t="shared" si="21"/>
        <v>#DIV/0!</v>
      </c>
      <c r="BR9">
        <v>6</v>
      </c>
      <c r="BS9">
        <v>10</v>
      </c>
      <c r="BT9">
        <f t="shared" si="22"/>
        <v>8</v>
      </c>
      <c r="BU9">
        <v>7</v>
      </c>
      <c r="BV9">
        <v>18</v>
      </c>
      <c r="BW9">
        <f t="shared" si="23"/>
        <v>12.5</v>
      </c>
      <c r="BX9">
        <v>0</v>
      </c>
      <c r="CB9" t="s">
        <v>35</v>
      </c>
      <c r="CD9">
        <v>3.16</v>
      </c>
      <c r="CE9">
        <v>2.75</v>
      </c>
      <c r="CF9">
        <f t="shared" si="0"/>
        <v>2.9550000000000001</v>
      </c>
      <c r="CG9">
        <v>180</v>
      </c>
      <c r="CH9">
        <v>180</v>
      </c>
      <c r="CI9">
        <f t="shared" si="1"/>
        <v>180</v>
      </c>
      <c r="CJ9">
        <v>12</v>
      </c>
      <c r="CK9">
        <v>5</v>
      </c>
      <c r="CL9">
        <f t="shared" si="2"/>
        <v>8.5</v>
      </c>
      <c r="CM9">
        <v>8</v>
      </c>
      <c r="CN9">
        <v>16</v>
      </c>
      <c r="CO9">
        <f t="shared" si="3"/>
        <v>12</v>
      </c>
      <c r="CP9">
        <v>0</v>
      </c>
      <c r="CT9" t="s">
        <v>35</v>
      </c>
      <c r="CU9">
        <v>380</v>
      </c>
      <c r="CV9">
        <v>3.13</v>
      </c>
      <c r="CW9">
        <v>2.57</v>
      </c>
      <c r="CX9">
        <f t="shared" si="4"/>
        <v>2.8499999999999996</v>
      </c>
      <c r="CY9">
        <v>180</v>
      </c>
      <c r="CZ9">
        <v>156</v>
      </c>
      <c r="DA9">
        <f t="shared" si="5"/>
        <v>168</v>
      </c>
      <c r="DB9">
        <v>10</v>
      </c>
      <c r="DC9">
        <v>6</v>
      </c>
      <c r="DD9">
        <f t="shared" si="6"/>
        <v>8</v>
      </c>
      <c r="DE9">
        <v>10</v>
      </c>
      <c r="DF9">
        <v>16</v>
      </c>
      <c r="DG9">
        <f t="shared" si="7"/>
        <v>13</v>
      </c>
      <c r="DH9">
        <v>0</v>
      </c>
      <c r="DI9">
        <v>16.399999999999999</v>
      </c>
      <c r="DJ9">
        <v>18.7</v>
      </c>
      <c r="DK9">
        <v>15</v>
      </c>
      <c r="DL9">
        <v>17.8</v>
      </c>
    </row>
    <row r="10" spans="1:116" x14ac:dyDescent="0.25">
      <c r="B10" t="s">
        <v>36</v>
      </c>
      <c r="C10">
        <v>444</v>
      </c>
      <c r="D10">
        <v>2.84</v>
      </c>
      <c r="E10">
        <v>2.2599999999999998</v>
      </c>
      <c r="F10">
        <f t="shared" si="8"/>
        <v>2.5499999999999998</v>
      </c>
      <c r="G10">
        <v>180</v>
      </c>
      <c r="H10">
        <v>111</v>
      </c>
      <c r="I10">
        <f t="shared" si="9"/>
        <v>145.5</v>
      </c>
      <c r="J10">
        <v>11</v>
      </c>
      <c r="K10">
        <v>9</v>
      </c>
      <c r="L10">
        <f t="shared" si="10"/>
        <v>10</v>
      </c>
      <c r="M10">
        <v>12</v>
      </c>
      <c r="N10">
        <v>23</v>
      </c>
      <c r="O10">
        <f t="shared" si="11"/>
        <v>17.5</v>
      </c>
      <c r="P10">
        <v>0</v>
      </c>
      <c r="V10" t="s">
        <v>36</v>
      </c>
      <c r="Z10" t="e">
        <f t="shared" si="12"/>
        <v>#DIV/0!</v>
      </c>
      <c r="AC10" t="e">
        <f t="shared" si="13"/>
        <v>#DIV/0!</v>
      </c>
      <c r="AD10">
        <v>22</v>
      </c>
      <c r="AE10">
        <v>3</v>
      </c>
      <c r="AF10">
        <f t="shared" si="14"/>
        <v>12.5</v>
      </c>
      <c r="AG10">
        <v>10</v>
      </c>
      <c r="AH10">
        <v>11</v>
      </c>
      <c r="AI10">
        <f t="shared" si="15"/>
        <v>10.5</v>
      </c>
      <c r="AJ10">
        <v>0</v>
      </c>
      <c r="AN10" t="s">
        <v>36</v>
      </c>
      <c r="AO10">
        <v>462</v>
      </c>
      <c r="AP10">
        <v>3.48</v>
      </c>
      <c r="AQ10">
        <v>1.86</v>
      </c>
      <c r="AR10">
        <f t="shared" si="16"/>
        <v>2.67</v>
      </c>
      <c r="AS10">
        <v>180</v>
      </c>
      <c r="AT10">
        <v>70</v>
      </c>
      <c r="AU10">
        <f t="shared" si="17"/>
        <v>125</v>
      </c>
      <c r="AV10">
        <v>8</v>
      </c>
      <c r="AW10">
        <v>4</v>
      </c>
      <c r="AX10">
        <f t="shared" si="18"/>
        <v>6</v>
      </c>
      <c r="AY10">
        <v>16</v>
      </c>
      <c r="AZ10">
        <v>21</v>
      </c>
      <c r="BA10">
        <f t="shared" si="19"/>
        <v>18.5</v>
      </c>
      <c r="BB10">
        <v>0</v>
      </c>
      <c r="BE10">
        <v>15.4</v>
      </c>
      <c r="BF10">
        <v>21</v>
      </c>
      <c r="BJ10" t="s">
        <v>36</v>
      </c>
      <c r="BN10" t="e">
        <f t="shared" si="20"/>
        <v>#DIV/0!</v>
      </c>
      <c r="BQ10" t="e">
        <f t="shared" si="21"/>
        <v>#DIV/0!</v>
      </c>
      <c r="BR10">
        <v>10</v>
      </c>
      <c r="BS10">
        <v>2</v>
      </c>
      <c r="BT10">
        <f t="shared" si="22"/>
        <v>6</v>
      </c>
      <c r="BU10">
        <v>8</v>
      </c>
      <c r="BV10">
        <v>25</v>
      </c>
      <c r="BW10">
        <f t="shared" si="23"/>
        <v>16.5</v>
      </c>
      <c r="BX10">
        <v>0</v>
      </c>
      <c r="CB10" t="s">
        <v>36</v>
      </c>
      <c r="CD10">
        <v>3.37</v>
      </c>
      <c r="CE10">
        <v>2.14</v>
      </c>
      <c r="CF10">
        <f t="shared" si="0"/>
        <v>2.7549999999999999</v>
      </c>
      <c r="CG10">
        <v>180</v>
      </c>
      <c r="CH10">
        <v>163</v>
      </c>
      <c r="CI10">
        <f t="shared" si="1"/>
        <v>171.5</v>
      </c>
      <c r="CJ10">
        <v>8</v>
      </c>
      <c r="CK10">
        <v>14</v>
      </c>
      <c r="CL10">
        <f t="shared" si="2"/>
        <v>11</v>
      </c>
      <c r="CM10">
        <v>22</v>
      </c>
      <c r="CN10">
        <v>6</v>
      </c>
      <c r="CO10">
        <f t="shared" si="3"/>
        <v>14</v>
      </c>
      <c r="CP10">
        <v>0</v>
      </c>
      <c r="CT10" t="s">
        <v>36</v>
      </c>
      <c r="CU10">
        <v>460</v>
      </c>
      <c r="CV10">
        <v>6.72</v>
      </c>
      <c r="CW10">
        <v>3.46</v>
      </c>
      <c r="CX10">
        <f t="shared" si="4"/>
        <v>5.09</v>
      </c>
      <c r="CY10">
        <v>180</v>
      </c>
      <c r="CZ10">
        <v>180</v>
      </c>
      <c r="DA10">
        <f t="shared" si="5"/>
        <v>180</v>
      </c>
      <c r="DB10">
        <v>12</v>
      </c>
      <c r="DC10">
        <v>7</v>
      </c>
      <c r="DD10">
        <f t="shared" si="6"/>
        <v>9.5</v>
      </c>
      <c r="DE10">
        <v>12</v>
      </c>
      <c r="DF10">
        <v>19</v>
      </c>
      <c r="DG10">
        <f t="shared" si="7"/>
        <v>15.5</v>
      </c>
      <c r="DH10">
        <v>0</v>
      </c>
      <c r="DI10">
        <v>17.3</v>
      </c>
      <c r="DJ10">
        <v>19.7</v>
      </c>
      <c r="DK10">
        <v>17.899999999999999</v>
      </c>
      <c r="DL10">
        <v>21.8</v>
      </c>
    </row>
    <row r="11" spans="1:116" x14ac:dyDescent="0.25">
      <c r="B11" t="s">
        <v>37</v>
      </c>
      <c r="C11">
        <v>430</v>
      </c>
      <c r="D11">
        <v>2.94</v>
      </c>
      <c r="E11">
        <v>3.63</v>
      </c>
      <c r="F11">
        <f t="shared" si="8"/>
        <v>3.2850000000000001</v>
      </c>
      <c r="G11">
        <v>68</v>
      </c>
      <c r="H11">
        <v>158</v>
      </c>
      <c r="I11">
        <f t="shared" si="9"/>
        <v>113</v>
      </c>
      <c r="J11">
        <v>2</v>
      </c>
      <c r="K11">
        <v>8</v>
      </c>
      <c r="L11">
        <f t="shared" si="10"/>
        <v>5</v>
      </c>
      <c r="M11">
        <v>4</v>
      </c>
      <c r="N11">
        <v>6</v>
      </c>
      <c r="O11">
        <f t="shared" si="11"/>
        <v>5</v>
      </c>
      <c r="P11">
        <v>0</v>
      </c>
      <c r="V11" t="s">
        <v>37</v>
      </c>
      <c r="Z11" t="e">
        <f t="shared" si="12"/>
        <v>#DIV/0!</v>
      </c>
      <c r="AC11" t="e">
        <f t="shared" si="13"/>
        <v>#DIV/0!</v>
      </c>
      <c r="AD11">
        <v>1</v>
      </c>
      <c r="AE11">
        <v>2</v>
      </c>
      <c r="AF11">
        <f t="shared" si="14"/>
        <v>1.5</v>
      </c>
      <c r="AG11">
        <v>9</v>
      </c>
      <c r="AH11">
        <v>6</v>
      </c>
      <c r="AI11">
        <f t="shared" si="15"/>
        <v>7.5</v>
      </c>
      <c r="AJ11">
        <v>0</v>
      </c>
      <c r="AN11" t="s">
        <v>37</v>
      </c>
      <c r="AO11">
        <v>442</v>
      </c>
      <c r="AP11">
        <v>3.23</v>
      </c>
      <c r="AQ11">
        <v>2.67</v>
      </c>
      <c r="AR11">
        <f t="shared" si="16"/>
        <v>2.95</v>
      </c>
      <c r="AS11">
        <v>180</v>
      </c>
      <c r="AT11">
        <v>180</v>
      </c>
      <c r="AU11">
        <f t="shared" si="17"/>
        <v>180</v>
      </c>
      <c r="AV11">
        <v>8</v>
      </c>
      <c r="AW11">
        <v>6</v>
      </c>
      <c r="AX11">
        <f t="shared" si="18"/>
        <v>7</v>
      </c>
      <c r="AY11">
        <v>11</v>
      </c>
      <c r="AZ11">
        <v>19</v>
      </c>
      <c r="BA11">
        <f t="shared" si="19"/>
        <v>15</v>
      </c>
      <c r="BB11">
        <v>0</v>
      </c>
      <c r="BE11">
        <v>17.3</v>
      </c>
      <c r="BF11">
        <v>19.7</v>
      </c>
      <c r="BJ11" t="s">
        <v>37</v>
      </c>
      <c r="BN11" t="e">
        <f t="shared" si="20"/>
        <v>#DIV/0!</v>
      </c>
      <c r="BQ11" t="e">
        <f t="shared" si="21"/>
        <v>#DIV/0!</v>
      </c>
      <c r="BR11">
        <v>11</v>
      </c>
      <c r="BS11">
        <v>4</v>
      </c>
      <c r="BT11">
        <f t="shared" si="22"/>
        <v>7.5</v>
      </c>
      <c r="BU11">
        <v>8</v>
      </c>
      <c r="BV11">
        <v>4</v>
      </c>
      <c r="BW11">
        <f t="shared" si="23"/>
        <v>6</v>
      </c>
      <c r="BX11">
        <v>0</v>
      </c>
      <c r="CB11" t="s">
        <v>37</v>
      </c>
      <c r="CD11">
        <v>2.69</v>
      </c>
      <c r="CE11">
        <v>2.98</v>
      </c>
      <c r="CF11">
        <f t="shared" si="0"/>
        <v>2.835</v>
      </c>
      <c r="CG11">
        <v>180</v>
      </c>
      <c r="CH11">
        <v>180</v>
      </c>
      <c r="CI11">
        <f t="shared" si="1"/>
        <v>180</v>
      </c>
      <c r="CJ11">
        <v>11</v>
      </c>
      <c r="CK11">
        <v>6</v>
      </c>
      <c r="CL11">
        <f t="shared" si="2"/>
        <v>8.5</v>
      </c>
      <c r="CM11">
        <v>9</v>
      </c>
      <c r="CN11">
        <v>6</v>
      </c>
      <c r="CO11">
        <f t="shared" si="3"/>
        <v>7.5</v>
      </c>
      <c r="CP11">
        <v>0</v>
      </c>
      <c r="CT11" t="s">
        <v>37</v>
      </c>
      <c r="CU11">
        <v>442</v>
      </c>
      <c r="CV11">
        <v>2.2999999999999998</v>
      </c>
      <c r="CW11">
        <v>2.89</v>
      </c>
      <c r="CX11">
        <f t="shared" si="4"/>
        <v>2.5949999999999998</v>
      </c>
      <c r="CY11">
        <v>180</v>
      </c>
      <c r="CZ11">
        <v>180</v>
      </c>
      <c r="DA11">
        <f t="shared" si="5"/>
        <v>180</v>
      </c>
      <c r="DB11">
        <v>3</v>
      </c>
      <c r="DC11">
        <v>11</v>
      </c>
      <c r="DD11">
        <f t="shared" si="6"/>
        <v>7</v>
      </c>
      <c r="DE11">
        <v>18</v>
      </c>
      <c r="DF11">
        <v>9</v>
      </c>
      <c r="DG11">
        <f t="shared" si="7"/>
        <v>13.5</v>
      </c>
      <c r="DH11">
        <v>0</v>
      </c>
      <c r="DI11">
        <v>17.5</v>
      </c>
      <c r="DJ11">
        <v>22.5</v>
      </c>
      <c r="DK11">
        <v>17.8</v>
      </c>
      <c r="DL11">
        <v>20.7</v>
      </c>
    </row>
    <row r="12" spans="1:116" x14ac:dyDescent="0.25">
      <c r="B12" t="s">
        <v>38</v>
      </c>
      <c r="C12">
        <v>452</v>
      </c>
      <c r="D12">
        <v>2.19</v>
      </c>
      <c r="E12">
        <v>3.19</v>
      </c>
      <c r="F12">
        <f t="shared" si="8"/>
        <v>2.69</v>
      </c>
      <c r="G12">
        <v>172</v>
      </c>
      <c r="H12">
        <v>180</v>
      </c>
      <c r="I12">
        <f t="shared" si="9"/>
        <v>176</v>
      </c>
      <c r="J12">
        <v>8</v>
      </c>
      <c r="K12">
        <v>4</v>
      </c>
      <c r="L12">
        <f t="shared" si="10"/>
        <v>6</v>
      </c>
      <c r="M12">
        <v>6</v>
      </c>
      <c r="N12">
        <v>6</v>
      </c>
      <c r="O12">
        <f t="shared" si="11"/>
        <v>6</v>
      </c>
      <c r="P12">
        <v>0</v>
      </c>
      <c r="V12" t="s">
        <v>38</v>
      </c>
      <c r="Z12" t="e">
        <f t="shared" si="12"/>
        <v>#DIV/0!</v>
      </c>
      <c r="AC12" t="e">
        <f t="shared" si="13"/>
        <v>#DIV/0!</v>
      </c>
      <c r="AD12">
        <v>4</v>
      </c>
      <c r="AE12">
        <v>6</v>
      </c>
      <c r="AF12">
        <f t="shared" si="14"/>
        <v>5</v>
      </c>
      <c r="AG12">
        <v>20</v>
      </c>
      <c r="AH12">
        <v>26</v>
      </c>
      <c r="AI12">
        <f t="shared" si="15"/>
        <v>23</v>
      </c>
      <c r="AJ12">
        <v>0</v>
      </c>
      <c r="AN12" t="s">
        <v>38</v>
      </c>
      <c r="AO12">
        <v>466</v>
      </c>
      <c r="AP12">
        <v>3.06</v>
      </c>
      <c r="AQ12">
        <v>2.81</v>
      </c>
      <c r="AR12">
        <f t="shared" si="16"/>
        <v>2.9350000000000001</v>
      </c>
      <c r="AS12">
        <v>172</v>
      </c>
      <c r="AT12">
        <v>180</v>
      </c>
      <c r="AU12">
        <f t="shared" si="17"/>
        <v>176</v>
      </c>
      <c r="AV12">
        <v>6</v>
      </c>
      <c r="AW12">
        <v>2</v>
      </c>
      <c r="AX12">
        <f t="shared" si="18"/>
        <v>4</v>
      </c>
      <c r="AY12">
        <v>84</v>
      </c>
      <c r="AZ12">
        <v>52</v>
      </c>
      <c r="BA12">
        <f t="shared" si="19"/>
        <v>68</v>
      </c>
      <c r="BB12">
        <v>0</v>
      </c>
      <c r="BE12">
        <v>15.4</v>
      </c>
      <c r="BF12">
        <v>20.2</v>
      </c>
      <c r="BJ12" t="s">
        <v>38</v>
      </c>
      <c r="BN12" t="e">
        <f t="shared" si="20"/>
        <v>#DIV/0!</v>
      </c>
      <c r="BQ12" t="e">
        <f t="shared" si="21"/>
        <v>#DIV/0!</v>
      </c>
      <c r="BR12">
        <v>4</v>
      </c>
      <c r="BS12">
        <v>19</v>
      </c>
      <c r="BT12">
        <f t="shared" si="22"/>
        <v>11.5</v>
      </c>
      <c r="BU12">
        <v>17</v>
      </c>
      <c r="BV12">
        <v>11</v>
      </c>
      <c r="BW12">
        <f t="shared" si="23"/>
        <v>14</v>
      </c>
      <c r="BX12">
        <v>0</v>
      </c>
      <c r="CB12" t="s">
        <v>38</v>
      </c>
      <c r="CD12">
        <v>3.65</v>
      </c>
      <c r="CE12">
        <v>3.03</v>
      </c>
      <c r="CF12">
        <f t="shared" si="0"/>
        <v>3.34</v>
      </c>
      <c r="CG12">
        <v>180</v>
      </c>
      <c r="CH12">
        <v>90</v>
      </c>
      <c r="CI12">
        <f t="shared" si="1"/>
        <v>135</v>
      </c>
      <c r="CJ12">
        <v>12</v>
      </c>
      <c r="CK12">
        <v>10</v>
      </c>
      <c r="CL12">
        <f t="shared" si="2"/>
        <v>11</v>
      </c>
      <c r="CM12">
        <v>26</v>
      </c>
      <c r="CN12">
        <v>20</v>
      </c>
      <c r="CO12">
        <f t="shared" si="3"/>
        <v>23</v>
      </c>
      <c r="CP12">
        <v>0</v>
      </c>
      <c r="CT12" t="s">
        <v>38</v>
      </c>
      <c r="CU12">
        <v>466</v>
      </c>
      <c r="CV12">
        <v>2.39</v>
      </c>
      <c r="CW12">
        <v>2.2799999999999998</v>
      </c>
      <c r="CX12">
        <f t="shared" si="4"/>
        <v>2.335</v>
      </c>
      <c r="CY12">
        <v>180</v>
      </c>
      <c r="CZ12">
        <v>180</v>
      </c>
      <c r="DA12">
        <f t="shared" si="5"/>
        <v>180</v>
      </c>
      <c r="DB12">
        <v>10</v>
      </c>
      <c r="DC12">
        <v>12</v>
      </c>
      <c r="DD12">
        <f t="shared" si="6"/>
        <v>11</v>
      </c>
      <c r="DE12">
        <v>23</v>
      </c>
      <c r="DF12">
        <v>15</v>
      </c>
      <c r="DG12">
        <f t="shared" si="7"/>
        <v>19</v>
      </c>
      <c r="DH12">
        <v>0</v>
      </c>
      <c r="DI12">
        <v>17</v>
      </c>
      <c r="DJ12">
        <v>20.2</v>
      </c>
      <c r="DK12">
        <v>17.2</v>
      </c>
      <c r="DL12">
        <v>21.2</v>
      </c>
    </row>
    <row r="13" spans="1:116" x14ac:dyDescent="0.25">
      <c r="C13">
        <f>AVERAGE(C5:C12)</f>
        <v>415.5</v>
      </c>
      <c r="F13">
        <f>AVERAGE(F5:F12)</f>
        <v>2.8718750000000002</v>
      </c>
      <c r="I13">
        <f>AVERAGE(I5:I12)</f>
        <v>150.75</v>
      </c>
      <c r="L13">
        <f>AVERAGE(L5:L12)</f>
        <v>8.4375</v>
      </c>
      <c r="O13">
        <f>AVERAGE(O5:O12)</f>
        <v>16.75</v>
      </c>
      <c r="W13" t="e">
        <f>AVERAGE(W5:W12)</f>
        <v>#DIV/0!</v>
      </c>
      <c r="Z13" t="e">
        <f>AVERAGE(Z5:Z12)</f>
        <v>#DIV/0!</v>
      </c>
      <c r="AC13" t="e">
        <f>AVERAGE(AC5:AC12)</f>
        <v>#DIV/0!</v>
      </c>
      <c r="AF13">
        <f>AVERAGE(AF5:AF12)</f>
        <v>9.5</v>
      </c>
      <c r="AI13">
        <f>AVERAGE(AI5:AI12)</f>
        <v>18.0625</v>
      </c>
      <c r="AO13">
        <f>AVERAGE(AO5:AO12)</f>
        <v>422</v>
      </c>
      <c r="AR13">
        <f>AVERAGE(AR5:AR12)</f>
        <v>2.9281249999999996</v>
      </c>
      <c r="AU13">
        <f>AVERAGE(AU5:AU12)</f>
        <v>172.625</v>
      </c>
      <c r="AX13">
        <f>AVERAGE(AX5:AX12)</f>
        <v>7.875</v>
      </c>
      <c r="BA13">
        <f>AVERAGE(BA5:BA12)</f>
        <v>28.375</v>
      </c>
      <c r="BE13">
        <f>AVERAGE(BE5:BE12)</f>
        <v>16.350000000000001</v>
      </c>
      <c r="BF13">
        <f>AVERAGE(BF5:BF12)</f>
        <v>19.662499999999998</v>
      </c>
      <c r="BK13" t="e">
        <f>AVERAGE(BK5:BK12)</f>
        <v>#DIV/0!</v>
      </c>
      <c r="BN13" t="e">
        <f>AVERAGE(BN5:BN12)</f>
        <v>#DIV/0!</v>
      </c>
      <c r="BQ13" t="e">
        <f>AVERAGE(BQ5:BQ12)</f>
        <v>#DIV/0!</v>
      </c>
      <c r="BT13">
        <f>AVERAGE(BT5:BT12)</f>
        <v>10.5</v>
      </c>
      <c r="BW13">
        <f>AVERAGE(BW5:BW12)</f>
        <v>22.8125</v>
      </c>
      <c r="CC13" t="e">
        <f>AVERAGE(CC5:CC12)</f>
        <v>#DIV/0!</v>
      </c>
      <c r="CF13">
        <f>AVERAGE(CF5:CF12)</f>
        <v>2.8993750000000005</v>
      </c>
      <c r="CI13">
        <f>AVERAGE(CI5:CI12)</f>
        <v>173.3125</v>
      </c>
      <c r="CL13">
        <f>AVERAGE(CL5:CL12)</f>
        <v>10.1875</v>
      </c>
      <c r="CO13">
        <f>AVERAGE(CO5:CO12)</f>
        <v>25.4375</v>
      </c>
      <c r="CU13">
        <f>AVERAGE(CU5:CU12)</f>
        <v>422</v>
      </c>
      <c r="CX13">
        <f>AVERAGE(CX5:CX12)</f>
        <v>2.8262499999999999</v>
      </c>
      <c r="DA13">
        <f>AVERAGE(DA5:DA12)</f>
        <v>174.75</v>
      </c>
      <c r="DD13">
        <f>AVERAGE(DD5:DD12)</f>
        <v>11.0625</v>
      </c>
      <c r="DG13">
        <f>AVERAGE(DG5:DG12)</f>
        <v>21.375</v>
      </c>
      <c r="DH13">
        <f t="shared" ref="DH13:DJ13" si="24">AVERAGE(DH5:DH12)</f>
        <v>0</v>
      </c>
      <c r="DI13">
        <f t="shared" si="24"/>
        <v>16.924999999999997</v>
      </c>
      <c r="DJ13">
        <f t="shared" si="24"/>
        <v>20.0625</v>
      </c>
      <c r="DK13">
        <f>AVERAGE(DK5:DK12)</f>
        <v>16.675000000000001</v>
      </c>
      <c r="DL13">
        <f>AVERAGE(DL5:DL12)</f>
        <v>20.412499999999998</v>
      </c>
    </row>
    <row r="14" spans="1:116" x14ac:dyDescent="0.25">
      <c r="C14">
        <f>STDEV(C5:C12)/SQRT(COUNT(C5:C12))</f>
        <v>13.367070413092444</v>
      </c>
      <c r="F14">
        <f>STDEV(F5:F12)/SQRT(COUNT(F5:F12))</f>
        <v>0.18984001135354489</v>
      </c>
      <c r="I14">
        <f>STDEV(I5:I12)/SQRT(COUNT(I5:I12))</f>
        <v>11.605109712043715</v>
      </c>
      <c r="L14">
        <f>STDEV(L5:L12)/SQRT(COUNT(L5:L12))</f>
        <v>0.85271363054327065</v>
      </c>
      <c r="O14">
        <f>STDEV(O5:O12)/SQRT(COUNT(O5:O12))</f>
        <v>2.9444257262058513</v>
      </c>
      <c r="W14" t="e">
        <f>STDEV(W5:W12)/SQRT(COUNT(W5:W12))</f>
        <v>#DIV/0!</v>
      </c>
      <c r="Z14" t="e">
        <f>STDEV(Z5:Z12)/SQRT(COUNT(Z5:Z12))</f>
        <v>#DIV/0!</v>
      </c>
      <c r="AC14" t="e">
        <f>STDEV(AC5:AC12)/SQRT(COUNT(AC5:AC12))</f>
        <v>#DIV/0!</v>
      </c>
      <c r="AF14">
        <f>STDEV(AF5:AF12)/SQRT(COUNT(AF5:AF12))</f>
        <v>1.6929475563559044</v>
      </c>
      <c r="AI14">
        <f>STDEV(AI5:AI12)/SQRT(COUNT(AI5:AI12))</f>
        <v>3.2765910802452685</v>
      </c>
      <c r="AO14">
        <f>STDEV(AO5:AO12)/SQRT(COUNT(AO5:AO12))</f>
        <v>12.77832987075049</v>
      </c>
      <c r="AR14">
        <f>STDEV(AR5:AR12)/SQRT(COUNT(AR5:AR12))</f>
        <v>8.0981355327719023E-2</v>
      </c>
      <c r="AU14">
        <f>STDEV(AU5:AU12)/SQRT(COUNT(AU5:AU12))</f>
        <v>6.8215454365456756</v>
      </c>
      <c r="AX14">
        <f>STDEV(AX5:AX12)/SQRT(COUNT(AX5:AX12))</f>
        <v>1.2383384605418435</v>
      </c>
      <c r="BA14">
        <f>STDEV(BA5:BA12)/SQRT(COUNT(BA5:BA12))</f>
        <v>8.0919658127234868</v>
      </c>
      <c r="BE14">
        <f>STDEV(BE5:BE12)/SQRT(COUNT(BE5:BE12))</f>
        <v>0.31282126343511685</v>
      </c>
      <c r="BF14">
        <f>STDEV(BF5:BF12)/SQRT(COUNT(BF5:BF12))</f>
        <v>0.24995535315617562</v>
      </c>
      <c r="BK14" t="e">
        <f>STDEV(BK5:BK12)/SQRT(COUNT(BK5:BK12))</f>
        <v>#DIV/0!</v>
      </c>
      <c r="BN14" t="e">
        <f>STDEV(BN5:BN12)/SQRT(COUNT(BN5:BN12))</f>
        <v>#DIV/0!</v>
      </c>
      <c r="BQ14" t="e">
        <f>STDEV(BQ5:BQ12)/SQRT(COUNT(BQ5:BQ12))</f>
        <v>#DIV/0!</v>
      </c>
      <c r="BT14">
        <f>STDEV(BT5:BT12)/SQRT(COUNT(BT5:BT12))</f>
        <v>1.4999999999999998</v>
      </c>
      <c r="BW14">
        <f>STDEV(BW5:BW12)/SQRT(COUNT(BW5:BW12))</f>
        <v>6.4177053503791912</v>
      </c>
      <c r="CC14" t="e">
        <f>STDEV(CC5:CC12)/SQRT(COUNT(CC5:CC12))</f>
        <v>#DIV/0!</v>
      </c>
      <c r="CF14">
        <f>STDEV(CF5:CF12)/SQRT(COUNT(CF5:CF12))</f>
        <v>0.12219874582884316</v>
      </c>
      <c r="CI14">
        <f>STDEV(CI5:CI12)/SQRT(COUNT(CI5:CI12))</f>
        <v>5.5733241395316053</v>
      </c>
      <c r="CL14">
        <f>STDEV(CL5:CL12)/SQRT(COUNT(CL5:CL12))</f>
        <v>1.3427633420886729</v>
      </c>
      <c r="CO14">
        <f>STDEV(CO5:CO12)/SQRT(COUNT(CO5:CO12))</f>
        <v>8.700593934981022</v>
      </c>
      <c r="CU14">
        <f>STDEV(CU5:CU12)/SQRT(COUNT(CU5:CU12))</f>
        <v>13.071233409940428</v>
      </c>
      <c r="CX14">
        <f>STDEV(CX5:CX12)/SQRT(COUNT(CX5:CX12))</f>
        <v>0.36406895687100632</v>
      </c>
      <c r="DA14">
        <f>STDEV(DA5:DA12)/SQRT(COUNT(DA5:DA12))</f>
        <v>3.8347564646085597</v>
      </c>
      <c r="DD14">
        <f>STDEV(DD5:DD12)/SQRT(COUNT(DD5:DD12))</f>
        <v>1.9672258839725112</v>
      </c>
      <c r="DG14">
        <f>STDEV(DG5:DG12)/SQRT(COUNT(DG5:DG12))</f>
        <v>3.7341928751165794</v>
      </c>
      <c r="DH14">
        <f t="shared" ref="DH14:DJ14" si="25">STDEV(DH5:DH12)/SQRT(COUNT(DH5:DH12))</f>
        <v>0</v>
      </c>
      <c r="DI14">
        <f t="shared" si="25"/>
        <v>0.2218026793603462</v>
      </c>
      <c r="DJ14">
        <f t="shared" si="25"/>
        <v>0.38773034628278902</v>
      </c>
      <c r="DK14">
        <f>STDEV(DK5:DK12)/SQRT(COUNT(DK5:DK12))</f>
        <v>0.40565203244723341</v>
      </c>
      <c r="DL14">
        <f>STDEV(DL5:DL12)/SQRT(COUNT(DL5:DL12))</f>
        <v>0.42821786010661167</v>
      </c>
    </row>
    <row r="16" spans="1:116" x14ac:dyDescent="0.25">
      <c r="A16" t="s">
        <v>1</v>
      </c>
      <c r="B16" t="s">
        <v>2</v>
      </c>
      <c r="U16" t="s">
        <v>1</v>
      </c>
      <c r="V16" t="s">
        <v>2</v>
      </c>
      <c r="AM16" t="s">
        <v>1</v>
      </c>
      <c r="AN16" t="s">
        <v>2</v>
      </c>
      <c r="BI16" t="s">
        <v>1</v>
      </c>
      <c r="BJ16" t="s">
        <v>2</v>
      </c>
      <c r="CA16" t="s">
        <v>1</v>
      </c>
      <c r="CB16" t="s">
        <v>2</v>
      </c>
      <c r="CS16" t="s">
        <v>1</v>
      </c>
      <c r="CT16" t="s">
        <v>2</v>
      </c>
    </row>
    <row r="17" spans="1:116" ht="75" x14ac:dyDescent="0.25">
      <c r="B17" t="s">
        <v>9</v>
      </c>
      <c r="C17" t="s">
        <v>52</v>
      </c>
      <c r="D17" t="s">
        <v>53</v>
      </c>
      <c r="E17" t="s">
        <v>54</v>
      </c>
      <c r="F17" t="s">
        <v>56</v>
      </c>
      <c r="G17" t="s">
        <v>55</v>
      </c>
      <c r="H17" t="s">
        <v>57</v>
      </c>
      <c r="I17" t="s">
        <v>58</v>
      </c>
      <c r="J17" t="s">
        <v>61</v>
      </c>
      <c r="K17" t="s">
        <v>62</v>
      </c>
      <c r="L17" t="s">
        <v>65</v>
      </c>
      <c r="M17" t="s">
        <v>63</v>
      </c>
      <c r="N17" t="s">
        <v>64</v>
      </c>
      <c r="O17" t="s">
        <v>60</v>
      </c>
      <c r="P17" t="s">
        <v>70</v>
      </c>
      <c r="V17" t="s">
        <v>9</v>
      </c>
      <c r="W17" t="s">
        <v>52</v>
      </c>
      <c r="X17" t="s">
        <v>53</v>
      </c>
      <c r="Y17" t="s">
        <v>54</v>
      </c>
      <c r="Z17" t="s">
        <v>56</v>
      </c>
      <c r="AA17" t="s">
        <v>55</v>
      </c>
      <c r="AB17" t="s">
        <v>57</v>
      </c>
      <c r="AC17" t="s">
        <v>58</v>
      </c>
      <c r="AD17" t="s">
        <v>61</v>
      </c>
      <c r="AE17" t="s">
        <v>62</v>
      </c>
      <c r="AF17" t="s">
        <v>65</v>
      </c>
      <c r="AG17" t="s">
        <v>63</v>
      </c>
      <c r="AH17" t="s">
        <v>64</v>
      </c>
      <c r="AI17" t="s">
        <v>60</v>
      </c>
      <c r="AJ17" t="s">
        <v>70</v>
      </c>
      <c r="AN17" t="s">
        <v>9</v>
      </c>
      <c r="AO17" t="s">
        <v>52</v>
      </c>
      <c r="AP17" t="s">
        <v>53</v>
      </c>
      <c r="AQ17" t="s">
        <v>54</v>
      </c>
      <c r="AR17" t="s">
        <v>56</v>
      </c>
      <c r="AS17" t="s">
        <v>55</v>
      </c>
      <c r="AT17" t="s">
        <v>57</v>
      </c>
      <c r="AU17" t="s">
        <v>58</v>
      </c>
      <c r="AV17" t="s">
        <v>61</v>
      </c>
      <c r="AW17" t="s">
        <v>62</v>
      </c>
      <c r="AX17" t="s">
        <v>65</v>
      </c>
      <c r="AY17" t="s">
        <v>63</v>
      </c>
      <c r="AZ17" t="s">
        <v>64</v>
      </c>
      <c r="BA17" t="s">
        <v>60</v>
      </c>
      <c r="BB17" t="s">
        <v>70</v>
      </c>
      <c r="BC17" s="1" t="s">
        <v>126</v>
      </c>
      <c r="BD17" s="1" t="s">
        <v>128</v>
      </c>
      <c r="BE17" s="1" t="s">
        <v>127</v>
      </c>
      <c r="BF17" s="1" t="s">
        <v>129</v>
      </c>
      <c r="BJ17" t="s">
        <v>9</v>
      </c>
      <c r="BK17" t="s">
        <v>52</v>
      </c>
      <c r="BL17" t="s">
        <v>53</v>
      </c>
      <c r="BM17" t="s">
        <v>54</v>
      </c>
      <c r="BN17" t="s">
        <v>56</v>
      </c>
      <c r="BO17" t="s">
        <v>55</v>
      </c>
      <c r="BP17" t="s">
        <v>57</v>
      </c>
      <c r="BQ17" t="s">
        <v>58</v>
      </c>
      <c r="BR17" t="s">
        <v>61</v>
      </c>
      <c r="BS17" t="s">
        <v>62</v>
      </c>
      <c r="BT17" t="s">
        <v>65</v>
      </c>
      <c r="BU17" t="s">
        <v>63</v>
      </c>
      <c r="BV17" t="s">
        <v>64</v>
      </c>
      <c r="BW17" t="s">
        <v>60</v>
      </c>
      <c r="BX17" t="s">
        <v>70</v>
      </c>
      <c r="BY17" s="1"/>
      <c r="BZ17" s="1"/>
      <c r="CB17" t="s">
        <v>9</v>
      </c>
      <c r="CC17" t="s">
        <v>52</v>
      </c>
      <c r="CD17" t="s">
        <v>53</v>
      </c>
      <c r="CE17" t="s">
        <v>54</v>
      </c>
      <c r="CF17" t="s">
        <v>56</v>
      </c>
      <c r="CG17" t="s">
        <v>55</v>
      </c>
      <c r="CH17" t="s">
        <v>57</v>
      </c>
      <c r="CI17" t="s">
        <v>58</v>
      </c>
      <c r="CJ17" t="s">
        <v>61</v>
      </c>
      <c r="CK17" t="s">
        <v>62</v>
      </c>
      <c r="CL17" t="s">
        <v>65</v>
      </c>
      <c r="CM17" t="s">
        <v>63</v>
      </c>
      <c r="CN17" t="s">
        <v>64</v>
      </c>
      <c r="CO17" t="s">
        <v>60</v>
      </c>
      <c r="CP17" t="s">
        <v>70</v>
      </c>
      <c r="CT17" t="s">
        <v>9</v>
      </c>
      <c r="CU17" t="s">
        <v>52</v>
      </c>
      <c r="CV17" t="s">
        <v>53</v>
      </c>
      <c r="CW17" t="s">
        <v>54</v>
      </c>
      <c r="CX17" t="s">
        <v>56</v>
      </c>
      <c r="CY17" t="s">
        <v>55</v>
      </c>
      <c r="CZ17" t="s">
        <v>57</v>
      </c>
      <c r="DA17" t="s">
        <v>58</v>
      </c>
      <c r="DB17" t="s">
        <v>61</v>
      </c>
      <c r="DC17" t="s">
        <v>62</v>
      </c>
      <c r="DD17" t="s">
        <v>65</v>
      </c>
      <c r="DE17" t="s">
        <v>63</v>
      </c>
      <c r="DF17" t="s">
        <v>64</v>
      </c>
      <c r="DG17" t="s">
        <v>60</v>
      </c>
      <c r="DH17" t="s">
        <v>70</v>
      </c>
      <c r="DI17" s="1" t="s">
        <v>126</v>
      </c>
      <c r="DJ17" s="1" t="s">
        <v>128</v>
      </c>
      <c r="DK17" s="1" t="s">
        <v>127</v>
      </c>
      <c r="DL17" s="1" t="s">
        <v>129</v>
      </c>
    </row>
    <row r="18" spans="1:116" ht="30" x14ac:dyDescent="0.25">
      <c r="A18" s="2" t="s">
        <v>68</v>
      </c>
      <c r="B18" t="s">
        <v>10</v>
      </c>
      <c r="C18">
        <v>470</v>
      </c>
      <c r="D18">
        <v>2.73</v>
      </c>
      <c r="E18">
        <v>2.8</v>
      </c>
      <c r="F18">
        <f>AVERAGE(D18,E18)</f>
        <v>2.7649999999999997</v>
      </c>
      <c r="G18">
        <v>180</v>
      </c>
      <c r="H18">
        <v>167</v>
      </c>
      <c r="I18">
        <f>AVERAGE(G18,H18)</f>
        <v>173.5</v>
      </c>
      <c r="J18">
        <v>8</v>
      </c>
      <c r="K18">
        <v>11</v>
      </c>
      <c r="L18">
        <f>AVERAGE(J18,K18)</f>
        <v>9.5</v>
      </c>
      <c r="M18">
        <v>30</v>
      </c>
      <c r="N18">
        <v>16</v>
      </c>
      <c r="O18">
        <f>AVERAGE(M18,N18)</f>
        <v>23</v>
      </c>
      <c r="P18">
        <v>0</v>
      </c>
      <c r="U18" s="2" t="s">
        <v>73</v>
      </c>
      <c r="V18" t="s">
        <v>10</v>
      </c>
      <c r="X18">
        <v>3.86</v>
      </c>
      <c r="Y18">
        <v>4.2</v>
      </c>
      <c r="Z18">
        <f t="shared" ref="Z18:Z26" si="26">AVERAGE(X18,Y18)</f>
        <v>4.03</v>
      </c>
      <c r="AA18">
        <v>180</v>
      </c>
      <c r="AB18">
        <v>180</v>
      </c>
      <c r="AC18">
        <f>AVERAGE(AA18,AB18)</f>
        <v>180</v>
      </c>
      <c r="AD18">
        <v>4</v>
      </c>
      <c r="AE18">
        <v>2</v>
      </c>
      <c r="AF18">
        <f>AVERAGE(AD18,AE18)</f>
        <v>3</v>
      </c>
      <c r="AG18">
        <v>51</v>
      </c>
      <c r="AH18">
        <v>45</v>
      </c>
      <c r="AI18">
        <f>AVERAGE(AG18,AH18)</f>
        <v>48</v>
      </c>
      <c r="AJ18">
        <v>0</v>
      </c>
      <c r="AM18" s="2" t="s">
        <v>125</v>
      </c>
      <c r="AN18" t="s">
        <v>10</v>
      </c>
      <c r="AO18">
        <v>478</v>
      </c>
      <c r="AP18">
        <v>3.25</v>
      </c>
      <c r="AQ18">
        <v>4.1399999999999997</v>
      </c>
      <c r="AR18">
        <f t="shared" ref="AR18" si="27">AVERAGE(AP18,AQ18)</f>
        <v>3.6949999999999998</v>
      </c>
      <c r="AS18">
        <v>180</v>
      </c>
      <c r="AT18">
        <v>151</v>
      </c>
      <c r="AU18">
        <f>AVERAGE(AS18,AT18)</f>
        <v>165.5</v>
      </c>
      <c r="AV18">
        <v>10</v>
      </c>
      <c r="AW18">
        <v>12</v>
      </c>
      <c r="AX18">
        <f>AVERAGE(AV18,AW18)</f>
        <v>11</v>
      </c>
      <c r="AY18">
        <v>32</v>
      </c>
      <c r="AZ18">
        <v>49</v>
      </c>
      <c r="BA18">
        <f>AVERAGE(AY18,AZ18)</f>
        <v>40.5</v>
      </c>
      <c r="BB18">
        <v>0</v>
      </c>
      <c r="BE18">
        <v>18.600000000000001</v>
      </c>
      <c r="BF18">
        <v>19.8</v>
      </c>
      <c r="BI18" s="15" t="s">
        <v>74</v>
      </c>
      <c r="BJ18" t="s">
        <v>10</v>
      </c>
      <c r="BN18" t="e">
        <f t="shared" ref="BN18" si="28">AVERAGE(BL18,BM18)</f>
        <v>#DIV/0!</v>
      </c>
      <c r="BQ18" t="e">
        <f>AVERAGE(BO18,BP18)</f>
        <v>#DIV/0!</v>
      </c>
      <c r="BR18">
        <v>5</v>
      </c>
      <c r="BS18">
        <v>6</v>
      </c>
      <c r="BT18">
        <f>AVERAGE(BR18,BS18)</f>
        <v>5.5</v>
      </c>
      <c r="BU18">
        <v>58</v>
      </c>
      <c r="BV18">
        <v>54</v>
      </c>
      <c r="BW18">
        <f>AVERAGE(BU18,BV18)</f>
        <v>56</v>
      </c>
      <c r="BX18">
        <v>0</v>
      </c>
      <c r="CA18" s="15" t="s">
        <v>135</v>
      </c>
      <c r="CB18" t="s">
        <v>10</v>
      </c>
      <c r="CD18">
        <v>1.95</v>
      </c>
      <c r="CE18">
        <v>1.38</v>
      </c>
      <c r="CF18">
        <f>AVERAGE(CD18,CE18)</f>
        <v>1.665</v>
      </c>
      <c r="CG18">
        <v>180</v>
      </c>
      <c r="CH18">
        <v>180</v>
      </c>
      <c r="CI18">
        <f>AVERAGE(CG18,CH18)</f>
        <v>180</v>
      </c>
      <c r="CJ18">
        <v>17</v>
      </c>
      <c r="CK18">
        <v>12</v>
      </c>
      <c r="CL18">
        <f>AVERAGE(CJ18,CK18)</f>
        <v>14.5</v>
      </c>
      <c r="CM18">
        <v>22</v>
      </c>
      <c r="CN18">
        <v>33</v>
      </c>
      <c r="CO18">
        <f>AVERAGE(CM18,CN18)</f>
        <v>27.5</v>
      </c>
      <c r="CP18">
        <v>0</v>
      </c>
      <c r="CS18" t="s">
        <v>132</v>
      </c>
      <c r="CT18" t="s">
        <v>10</v>
      </c>
      <c r="CU18">
        <v>482</v>
      </c>
      <c r="CV18">
        <v>3.53</v>
      </c>
      <c r="CW18">
        <v>3.24</v>
      </c>
      <c r="CX18">
        <f>AVERAGE(CV18,CW18)</f>
        <v>3.3849999999999998</v>
      </c>
      <c r="CY18">
        <v>180</v>
      </c>
      <c r="CZ18">
        <v>180</v>
      </c>
      <c r="DA18">
        <f>AVERAGE(CY18,CZ18)</f>
        <v>180</v>
      </c>
      <c r="DB18">
        <v>12</v>
      </c>
      <c r="DC18">
        <v>14</v>
      </c>
      <c r="DD18">
        <f>AVERAGE(DB18,DC18)</f>
        <v>13</v>
      </c>
      <c r="DE18">
        <v>12</v>
      </c>
      <c r="DF18">
        <v>23</v>
      </c>
      <c r="DG18">
        <f>AVERAGE(DE18,DF18)</f>
        <v>17.5</v>
      </c>
      <c r="DH18">
        <v>0</v>
      </c>
      <c r="DI18">
        <v>16.8</v>
      </c>
      <c r="DJ18">
        <v>19.600000000000001</v>
      </c>
      <c r="DK18">
        <v>16.600000000000001</v>
      </c>
      <c r="DL18">
        <v>20.3</v>
      </c>
    </row>
    <row r="19" spans="1:116" x14ac:dyDescent="0.25">
      <c r="B19" t="s">
        <v>11</v>
      </c>
      <c r="C19">
        <v>408</v>
      </c>
      <c r="D19">
        <v>2.38</v>
      </c>
      <c r="E19">
        <v>2.23</v>
      </c>
      <c r="F19">
        <f t="shared" ref="F19:F26" si="29">AVERAGE(D19,E19)</f>
        <v>2.3049999999999997</v>
      </c>
      <c r="G19">
        <v>177</v>
      </c>
      <c r="H19">
        <v>180</v>
      </c>
      <c r="I19">
        <f t="shared" ref="I19:I25" si="30">AVERAGE(G19,H19)</f>
        <v>178.5</v>
      </c>
      <c r="J19">
        <v>5</v>
      </c>
      <c r="K19">
        <v>10</v>
      </c>
      <c r="L19">
        <f t="shared" ref="L19:L26" si="31">AVERAGE(J19,K19)</f>
        <v>7.5</v>
      </c>
      <c r="M19">
        <v>20</v>
      </c>
      <c r="N19">
        <v>19</v>
      </c>
      <c r="O19">
        <f t="shared" ref="O19:O26" si="32">AVERAGE(M19,N19)</f>
        <v>19.5</v>
      </c>
      <c r="P19">
        <v>0</v>
      </c>
      <c r="V19" t="s">
        <v>11</v>
      </c>
      <c r="X19">
        <v>6.93</v>
      </c>
      <c r="Y19">
        <v>2.7</v>
      </c>
      <c r="Z19">
        <f>AVERAGE(X19,Y20)</f>
        <v>4.5299999999999994</v>
      </c>
      <c r="AA19">
        <v>105</v>
      </c>
      <c r="AB19">
        <v>136</v>
      </c>
      <c r="AC19">
        <f t="shared" ref="AC19:AC25" si="33">AVERAGE(AA19,AB19)</f>
        <v>120.5</v>
      </c>
      <c r="AD19">
        <v>10</v>
      </c>
      <c r="AE19">
        <v>7</v>
      </c>
      <c r="AF19">
        <f t="shared" ref="AF19:AF26" si="34">AVERAGE(AD19,AE19)</f>
        <v>8.5</v>
      </c>
      <c r="AG19">
        <v>94</v>
      </c>
      <c r="AH19">
        <v>58</v>
      </c>
      <c r="AI19">
        <f t="shared" ref="AI19:AI26" si="35">AVERAGE(AG19,AH19)</f>
        <v>76</v>
      </c>
      <c r="AJ19">
        <v>0</v>
      </c>
      <c r="AN19" t="s">
        <v>11</v>
      </c>
      <c r="AO19">
        <v>416</v>
      </c>
      <c r="AP19">
        <v>1.7</v>
      </c>
      <c r="AQ19">
        <v>2.19</v>
      </c>
      <c r="AR19">
        <f>AVERAGE(AP19,AQ19)</f>
        <v>1.9449999999999998</v>
      </c>
      <c r="AS19">
        <v>156</v>
      </c>
      <c r="AT19">
        <v>71</v>
      </c>
      <c r="AU19">
        <f t="shared" ref="AU19:AU25" si="36">AVERAGE(AS19,AT19)</f>
        <v>113.5</v>
      </c>
      <c r="AV19">
        <v>4</v>
      </c>
      <c r="AW19">
        <v>3</v>
      </c>
      <c r="AX19">
        <f t="shared" ref="AX19:AX26" si="37">AVERAGE(AV19,AW19)</f>
        <v>3.5</v>
      </c>
      <c r="AY19">
        <v>102</v>
      </c>
      <c r="AZ19">
        <v>125</v>
      </c>
      <c r="BA19">
        <f t="shared" ref="BA19:BA26" si="38">AVERAGE(AY19,AZ19)</f>
        <v>113.5</v>
      </c>
      <c r="BB19">
        <v>0</v>
      </c>
      <c r="BE19">
        <v>19.5</v>
      </c>
      <c r="BF19">
        <v>19.600000000000001</v>
      </c>
      <c r="BJ19" t="s">
        <v>11</v>
      </c>
      <c r="BN19" t="e">
        <f>AVERAGE(BL19,BM19)</f>
        <v>#DIV/0!</v>
      </c>
      <c r="BQ19" t="e">
        <f t="shared" ref="BQ19:BQ25" si="39">AVERAGE(BO19,BP19)</f>
        <v>#DIV/0!</v>
      </c>
      <c r="BR19">
        <v>18</v>
      </c>
      <c r="BS19">
        <v>6</v>
      </c>
      <c r="BT19">
        <f t="shared" ref="BT19:BT26" si="40">AVERAGE(BR19,BS19)</f>
        <v>12</v>
      </c>
      <c r="BU19">
        <v>88</v>
      </c>
      <c r="BV19">
        <v>102</v>
      </c>
      <c r="BW19">
        <f t="shared" ref="BW19:BW26" si="41">AVERAGE(BU19,BV19)</f>
        <v>95</v>
      </c>
      <c r="BX19">
        <v>0</v>
      </c>
      <c r="CB19" t="s">
        <v>11</v>
      </c>
      <c r="CD19">
        <v>1.39</v>
      </c>
      <c r="CE19">
        <v>1.69</v>
      </c>
      <c r="CF19">
        <f>AVERAGE(CD19,CE19)</f>
        <v>1.54</v>
      </c>
      <c r="CG19">
        <v>180</v>
      </c>
      <c r="CH19">
        <v>33</v>
      </c>
      <c r="CI19">
        <f t="shared" ref="CI19:CI25" si="42">AVERAGE(CG19,CH19)</f>
        <v>106.5</v>
      </c>
      <c r="CJ19">
        <v>15</v>
      </c>
      <c r="CK19">
        <v>11</v>
      </c>
      <c r="CL19">
        <f t="shared" ref="CL19:CL26" si="43">AVERAGE(CJ19,CK19)</f>
        <v>13</v>
      </c>
      <c r="CM19">
        <v>90</v>
      </c>
      <c r="CN19">
        <v>88</v>
      </c>
      <c r="CO19">
        <f t="shared" ref="CO19:CO26" si="44">AVERAGE(CM19,CN19)</f>
        <v>89</v>
      </c>
      <c r="CP19">
        <v>0</v>
      </c>
      <c r="CT19" t="s">
        <v>11</v>
      </c>
      <c r="CU19">
        <v>428</v>
      </c>
      <c r="CV19">
        <v>2.0099999999999998</v>
      </c>
      <c r="CW19">
        <v>2.5099999999999998</v>
      </c>
      <c r="CX19">
        <f>AVERAGE(CV19,CW19)</f>
        <v>2.2599999999999998</v>
      </c>
      <c r="CY19">
        <v>171</v>
      </c>
      <c r="CZ19">
        <v>180</v>
      </c>
      <c r="DA19">
        <f t="shared" ref="DA19:DA25" si="45">AVERAGE(CY19,CZ19)</f>
        <v>175.5</v>
      </c>
      <c r="DB19">
        <v>12</v>
      </c>
      <c r="DC19">
        <v>4</v>
      </c>
      <c r="DD19">
        <f t="shared" ref="DD19:DD26" si="46">AVERAGE(DB19,DC19)</f>
        <v>8</v>
      </c>
      <c r="DE19">
        <v>91</v>
      </c>
      <c r="DF19">
        <v>53</v>
      </c>
      <c r="DG19">
        <f t="shared" ref="DG19:DG26" si="47">AVERAGE(DE19,DF19)</f>
        <v>72</v>
      </c>
      <c r="DH19">
        <v>0</v>
      </c>
      <c r="DI19">
        <v>16.2</v>
      </c>
      <c r="DJ19">
        <v>19.899999999999999</v>
      </c>
      <c r="DK19">
        <v>17</v>
      </c>
      <c r="DL19">
        <v>18.899999999999999</v>
      </c>
    </row>
    <row r="20" spans="1:116" x14ac:dyDescent="0.25">
      <c r="B20" t="s">
        <v>13</v>
      </c>
      <c r="C20">
        <v>374</v>
      </c>
      <c r="D20">
        <v>1.84</v>
      </c>
      <c r="E20">
        <v>1.92</v>
      </c>
      <c r="F20">
        <f t="shared" si="29"/>
        <v>1.88</v>
      </c>
      <c r="G20">
        <v>116</v>
      </c>
      <c r="H20">
        <v>180</v>
      </c>
      <c r="I20">
        <f t="shared" si="30"/>
        <v>148</v>
      </c>
      <c r="J20">
        <v>13</v>
      </c>
      <c r="K20">
        <v>7</v>
      </c>
      <c r="L20">
        <f t="shared" si="31"/>
        <v>10</v>
      </c>
      <c r="M20">
        <v>23</v>
      </c>
      <c r="N20">
        <v>20</v>
      </c>
      <c r="O20">
        <f t="shared" si="32"/>
        <v>21.5</v>
      </c>
      <c r="P20">
        <v>0</v>
      </c>
      <c r="V20" t="s">
        <v>13</v>
      </c>
      <c r="X20">
        <v>3.12</v>
      </c>
      <c r="Y20">
        <v>2.13</v>
      </c>
      <c r="Z20">
        <f>AVERAGE(X20,Y20)</f>
        <v>2.625</v>
      </c>
      <c r="AA20">
        <v>140</v>
      </c>
      <c r="AB20">
        <v>180</v>
      </c>
      <c r="AC20">
        <f t="shared" si="33"/>
        <v>160</v>
      </c>
      <c r="AD20">
        <v>3</v>
      </c>
      <c r="AE20">
        <v>13</v>
      </c>
      <c r="AF20">
        <f t="shared" si="34"/>
        <v>8</v>
      </c>
      <c r="AG20">
        <v>90</v>
      </c>
      <c r="AH20">
        <v>66</v>
      </c>
      <c r="AI20">
        <f t="shared" si="35"/>
        <v>78</v>
      </c>
      <c r="AJ20">
        <v>0</v>
      </c>
      <c r="AN20" t="s">
        <v>13</v>
      </c>
      <c r="AO20">
        <v>374</v>
      </c>
      <c r="AP20">
        <v>2.74</v>
      </c>
      <c r="AQ20">
        <v>4.71</v>
      </c>
      <c r="AR20">
        <f>AVERAGE(AP20,AQ20)</f>
        <v>3.7250000000000001</v>
      </c>
      <c r="AS20">
        <v>146</v>
      </c>
      <c r="AT20">
        <v>180</v>
      </c>
      <c r="AU20">
        <f t="shared" si="36"/>
        <v>163</v>
      </c>
      <c r="AV20">
        <v>6</v>
      </c>
      <c r="AW20">
        <v>4</v>
      </c>
      <c r="AX20">
        <f t="shared" si="37"/>
        <v>5</v>
      </c>
      <c r="AY20">
        <v>87</v>
      </c>
      <c r="AZ20">
        <v>67</v>
      </c>
      <c r="BA20">
        <f t="shared" si="38"/>
        <v>77</v>
      </c>
      <c r="BB20">
        <v>0</v>
      </c>
      <c r="BE20">
        <v>15.9</v>
      </c>
      <c r="BF20">
        <v>18.2</v>
      </c>
      <c r="BJ20" t="s">
        <v>13</v>
      </c>
      <c r="BN20" t="e">
        <f>AVERAGE(BL20,BM20)</f>
        <v>#DIV/0!</v>
      </c>
      <c r="BQ20" t="e">
        <f t="shared" si="39"/>
        <v>#DIV/0!</v>
      </c>
      <c r="BR20">
        <v>2</v>
      </c>
      <c r="BS20">
        <v>4</v>
      </c>
      <c r="BT20">
        <f t="shared" si="40"/>
        <v>3</v>
      </c>
      <c r="BU20">
        <v>72</v>
      </c>
      <c r="BV20">
        <v>62</v>
      </c>
      <c r="BW20">
        <f t="shared" si="41"/>
        <v>67</v>
      </c>
      <c r="BX20">
        <v>0</v>
      </c>
      <c r="CB20" t="s">
        <v>13</v>
      </c>
      <c r="CD20">
        <v>3.29</v>
      </c>
      <c r="CE20">
        <v>2.4</v>
      </c>
      <c r="CF20">
        <f>AVERAGE(CD20,CE20)</f>
        <v>2.8449999999999998</v>
      </c>
      <c r="CG20">
        <v>180</v>
      </c>
      <c r="CH20">
        <v>180</v>
      </c>
      <c r="CI20">
        <f t="shared" si="42"/>
        <v>180</v>
      </c>
      <c r="CJ20">
        <v>3</v>
      </c>
      <c r="CK20">
        <v>17</v>
      </c>
      <c r="CL20">
        <f t="shared" si="43"/>
        <v>10</v>
      </c>
      <c r="CM20">
        <v>68</v>
      </c>
      <c r="CN20">
        <v>47</v>
      </c>
      <c r="CO20">
        <f t="shared" si="44"/>
        <v>57.5</v>
      </c>
      <c r="CP20">
        <v>0</v>
      </c>
      <c r="CT20" t="s">
        <v>13</v>
      </c>
      <c r="CU20">
        <v>390</v>
      </c>
      <c r="CV20">
        <v>4.5599999999999996</v>
      </c>
      <c r="CW20">
        <v>4.41</v>
      </c>
      <c r="CX20">
        <f>AVERAGE(CV20,CW20)</f>
        <v>4.4849999999999994</v>
      </c>
      <c r="CY20">
        <v>180</v>
      </c>
      <c r="CZ20">
        <v>180</v>
      </c>
      <c r="DA20">
        <f t="shared" si="45"/>
        <v>180</v>
      </c>
      <c r="DB20">
        <v>8</v>
      </c>
      <c r="DC20">
        <v>5</v>
      </c>
      <c r="DD20">
        <f t="shared" si="46"/>
        <v>6.5</v>
      </c>
      <c r="DE20">
        <v>51</v>
      </c>
      <c r="DF20">
        <v>36</v>
      </c>
      <c r="DG20">
        <f t="shared" si="47"/>
        <v>43.5</v>
      </c>
      <c r="DH20">
        <v>0</v>
      </c>
      <c r="DI20">
        <v>16.7</v>
      </c>
      <c r="DJ20">
        <v>18.7</v>
      </c>
      <c r="DK20">
        <v>16.3</v>
      </c>
      <c r="DL20">
        <v>19.2</v>
      </c>
    </row>
    <row r="21" spans="1:116" x14ac:dyDescent="0.25">
      <c r="B21" t="s">
        <v>14</v>
      </c>
      <c r="C21">
        <v>426</v>
      </c>
      <c r="D21">
        <v>2.64</v>
      </c>
      <c r="E21">
        <v>2.31</v>
      </c>
      <c r="F21">
        <f t="shared" si="29"/>
        <v>2.4750000000000001</v>
      </c>
      <c r="G21">
        <v>116</v>
      </c>
      <c r="H21">
        <v>180</v>
      </c>
      <c r="I21">
        <f t="shared" si="30"/>
        <v>148</v>
      </c>
      <c r="J21">
        <v>16</v>
      </c>
      <c r="K21">
        <v>10</v>
      </c>
      <c r="L21">
        <f t="shared" si="31"/>
        <v>13</v>
      </c>
      <c r="M21">
        <v>23</v>
      </c>
      <c r="N21">
        <v>12</v>
      </c>
      <c r="O21">
        <f t="shared" si="32"/>
        <v>17.5</v>
      </c>
      <c r="P21">
        <v>0</v>
      </c>
      <c r="V21" t="s">
        <v>14</v>
      </c>
      <c r="X21">
        <v>2.88</v>
      </c>
      <c r="Y21">
        <v>2.44</v>
      </c>
      <c r="Z21">
        <f t="shared" si="26"/>
        <v>2.66</v>
      </c>
      <c r="AA21">
        <v>180</v>
      </c>
      <c r="AB21">
        <v>44</v>
      </c>
      <c r="AC21">
        <f t="shared" si="33"/>
        <v>112</v>
      </c>
      <c r="AD21">
        <v>2</v>
      </c>
      <c r="AE21">
        <v>4</v>
      </c>
      <c r="AF21">
        <f t="shared" si="34"/>
        <v>3</v>
      </c>
      <c r="AG21">
        <v>13</v>
      </c>
      <c r="AH21">
        <v>49</v>
      </c>
      <c r="AI21">
        <f t="shared" si="35"/>
        <v>31</v>
      </c>
      <c r="AJ21">
        <v>0</v>
      </c>
      <c r="AN21" t="s">
        <v>14</v>
      </c>
      <c r="AO21">
        <v>436</v>
      </c>
      <c r="AP21">
        <v>3.2</v>
      </c>
      <c r="AQ21">
        <v>2.7</v>
      </c>
      <c r="AR21">
        <f t="shared" ref="AR21:AR26" si="48">AVERAGE(AP21,AQ21)</f>
        <v>2.95</v>
      </c>
      <c r="AS21">
        <v>180</v>
      </c>
      <c r="AT21">
        <v>180</v>
      </c>
      <c r="AU21">
        <f t="shared" si="36"/>
        <v>180</v>
      </c>
      <c r="AV21">
        <v>3</v>
      </c>
      <c r="AW21">
        <v>10</v>
      </c>
      <c r="AX21">
        <f t="shared" si="37"/>
        <v>6.5</v>
      </c>
      <c r="AY21">
        <v>53</v>
      </c>
      <c r="AZ21">
        <v>87</v>
      </c>
      <c r="BA21">
        <f t="shared" si="38"/>
        <v>70</v>
      </c>
      <c r="BB21">
        <v>0</v>
      </c>
      <c r="BE21">
        <v>17</v>
      </c>
      <c r="BF21">
        <v>19.399999999999999</v>
      </c>
      <c r="BJ21" t="s">
        <v>14</v>
      </c>
      <c r="BN21" t="e">
        <f t="shared" ref="BN21:BN26" si="49">AVERAGE(BL21,BM21)</f>
        <v>#DIV/0!</v>
      </c>
      <c r="BQ21" t="e">
        <f t="shared" si="39"/>
        <v>#DIV/0!</v>
      </c>
      <c r="BR21">
        <v>18</v>
      </c>
      <c r="BS21">
        <v>5</v>
      </c>
      <c r="BT21">
        <f t="shared" si="40"/>
        <v>11.5</v>
      </c>
      <c r="BU21">
        <v>53</v>
      </c>
      <c r="BV21">
        <v>41</v>
      </c>
      <c r="BW21">
        <f t="shared" si="41"/>
        <v>47</v>
      </c>
      <c r="BX21">
        <v>0</v>
      </c>
      <c r="CB21" t="s">
        <v>14</v>
      </c>
      <c r="CD21">
        <v>3.02</v>
      </c>
      <c r="CE21">
        <v>2.5099999999999998</v>
      </c>
      <c r="CF21">
        <f t="shared" ref="CF21:CF26" si="50">AVERAGE(CD21,CE21)</f>
        <v>2.7649999999999997</v>
      </c>
      <c r="CG21">
        <v>180</v>
      </c>
      <c r="CH21">
        <v>180</v>
      </c>
      <c r="CI21">
        <f t="shared" si="42"/>
        <v>180</v>
      </c>
      <c r="CJ21">
        <v>9</v>
      </c>
      <c r="CK21">
        <v>16</v>
      </c>
      <c r="CL21">
        <f t="shared" si="43"/>
        <v>12.5</v>
      </c>
      <c r="CM21">
        <v>81</v>
      </c>
      <c r="CN21">
        <v>86</v>
      </c>
      <c r="CO21">
        <f t="shared" si="44"/>
        <v>83.5</v>
      </c>
      <c r="CP21">
        <v>0</v>
      </c>
      <c r="CT21" t="s">
        <v>14</v>
      </c>
      <c r="CU21">
        <v>440</v>
      </c>
      <c r="CV21">
        <v>2.79</v>
      </c>
      <c r="CW21">
        <v>2.2799999999999998</v>
      </c>
      <c r="CX21">
        <f t="shared" ref="CX21:CX26" si="51">AVERAGE(CV21,CW21)</f>
        <v>2.5350000000000001</v>
      </c>
      <c r="CY21">
        <v>180</v>
      </c>
      <c r="CZ21">
        <v>180</v>
      </c>
      <c r="DA21">
        <f t="shared" si="45"/>
        <v>180</v>
      </c>
      <c r="DB21">
        <v>13</v>
      </c>
      <c r="DC21">
        <v>15</v>
      </c>
      <c r="DD21">
        <f t="shared" si="46"/>
        <v>14</v>
      </c>
      <c r="DE21">
        <v>65</v>
      </c>
      <c r="DF21">
        <v>74</v>
      </c>
      <c r="DG21">
        <f t="shared" si="47"/>
        <v>69.5</v>
      </c>
      <c r="DH21">
        <v>0</v>
      </c>
      <c r="DI21">
        <v>16.2</v>
      </c>
      <c r="DJ21">
        <v>19.2</v>
      </c>
      <c r="DK21">
        <v>16.5</v>
      </c>
      <c r="DL21">
        <v>19.3</v>
      </c>
    </row>
    <row r="22" spans="1:116" x14ac:dyDescent="0.25">
      <c r="B22" t="s">
        <v>15</v>
      </c>
      <c r="C22">
        <v>458</v>
      </c>
      <c r="D22">
        <v>2.23</v>
      </c>
      <c r="E22">
        <v>2.56</v>
      </c>
      <c r="F22">
        <f t="shared" si="29"/>
        <v>2.395</v>
      </c>
      <c r="G22">
        <v>180</v>
      </c>
      <c r="H22">
        <v>180</v>
      </c>
      <c r="I22">
        <f t="shared" si="30"/>
        <v>180</v>
      </c>
      <c r="J22">
        <v>6</v>
      </c>
      <c r="K22">
        <v>6</v>
      </c>
      <c r="L22">
        <f t="shared" si="31"/>
        <v>6</v>
      </c>
      <c r="M22">
        <v>25</v>
      </c>
      <c r="N22">
        <v>16</v>
      </c>
      <c r="O22">
        <f t="shared" si="32"/>
        <v>20.5</v>
      </c>
      <c r="P22">
        <v>0</v>
      </c>
      <c r="V22" t="s">
        <v>15</v>
      </c>
      <c r="X22">
        <v>3.11</v>
      </c>
      <c r="Y22">
        <v>1.6</v>
      </c>
      <c r="Z22">
        <f t="shared" si="26"/>
        <v>2.355</v>
      </c>
      <c r="AA22">
        <v>180</v>
      </c>
      <c r="AB22">
        <v>180</v>
      </c>
      <c r="AC22">
        <f t="shared" si="33"/>
        <v>180</v>
      </c>
      <c r="AD22">
        <v>2</v>
      </c>
      <c r="AE22">
        <v>8</v>
      </c>
      <c r="AF22">
        <f t="shared" si="34"/>
        <v>5</v>
      </c>
      <c r="AG22">
        <v>92</v>
      </c>
      <c r="AH22">
        <v>64</v>
      </c>
      <c r="AI22">
        <f t="shared" si="35"/>
        <v>78</v>
      </c>
      <c r="AJ22">
        <v>0</v>
      </c>
      <c r="AN22" t="s">
        <v>15</v>
      </c>
      <c r="AO22">
        <v>432</v>
      </c>
      <c r="AP22">
        <v>3.09</v>
      </c>
      <c r="AQ22">
        <v>3.1</v>
      </c>
      <c r="AR22">
        <f t="shared" si="48"/>
        <v>3.0949999999999998</v>
      </c>
      <c r="AS22">
        <v>180</v>
      </c>
      <c r="AT22">
        <v>180</v>
      </c>
      <c r="AU22">
        <f t="shared" si="36"/>
        <v>180</v>
      </c>
      <c r="AV22">
        <v>4</v>
      </c>
      <c r="AW22">
        <v>5</v>
      </c>
      <c r="AX22">
        <f t="shared" si="37"/>
        <v>4.5</v>
      </c>
      <c r="AY22">
        <v>92</v>
      </c>
      <c r="AZ22">
        <v>54</v>
      </c>
      <c r="BA22">
        <f t="shared" si="38"/>
        <v>73</v>
      </c>
      <c r="BB22">
        <v>0</v>
      </c>
      <c r="BE22">
        <v>18.3</v>
      </c>
      <c r="BF22">
        <v>19.600000000000001</v>
      </c>
      <c r="BJ22" t="s">
        <v>15</v>
      </c>
      <c r="BN22" t="e">
        <f t="shared" si="49"/>
        <v>#DIV/0!</v>
      </c>
      <c r="BQ22" t="e">
        <f t="shared" si="39"/>
        <v>#DIV/0!</v>
      </c>
      <c r="BR22">
        <v>6</v>
      </c>
      <c r="BS22">
        <v>2</v>
      </c>
      <c r="BT22">
        <f t="shared" si="40"/>
        <v>4</v>
      </c>
      <c r="BU22">
        <v>81</v>
      </c>
      <c r="BV22">
        <v>71</v>
      </c>
      <c r="BW22">
        <f t="shared" si="41"/>
        <v>76</v>
      </c>
      <c r="BX22">
        <v>0</v>
      </c>
      <c r="CB22" t="s">
        <v>15</v>
      </c>
      <c r="CD22">
        <v>2.64</v>
      </c>
      <c r="CE22">
        <v>2.2799999999999998</v>
      </c>
      <c r="CF22">
        <f t="shared" si="50"/>
        <v>2.46</v>
      </c>
      <c r="CG22">
        <v>180</v>
      </c>
      <c r="CH22">
        <v>180</v>
      </c>
      <c r="CI22">
        <f t="shared" si="42"/>
        <v>180</v>
      </c>
      <c r="CJ22">
        <v>3</v>
      </c>
      <c r="CK22">
        <v>3</v>
      </c>
      <c r="CL22">
        <f t="shared" si="43"/>
        <v>3</v>
      </c>
      <c r="CM22">
        <v>113</v>
      </c>
      <c r="CN22">
        <v>98</v>
      </c>
      <c r="CO22">
        <f t="shared" si="44"/>
        <v>105.5</v>
      </c>
      <c r="CP22">
        <v>0</v>
      </c>
      <c r="CT22" t="s">
        <v>15</v>
      </c>
      <c r="CU22">
        <v>436</v>
      </c>
      <c r="CV22">
        <v>2.48</v>
      </c>
      <c r="CW22">
        <v>1.95</v>
      </c>
      <c r="CX22">
        <f t="shared" si="51"/>
        <v>2.2149999999999999</v>
      </c>
      <c r="CY22">
        <v>180</v>
      </c>
      <c r="CZ22">
        <v>180</v>
      </c>
      <c r="DA22">
        <f t="shared" si="45"/>
        <v>180</v>
      </c>
      <c r="DB22">
        <v>8</v>
      </c>
      <c r="DC22">
        <v>20</v>
      </c>
      <c r="DD22">
        <f t="shared" si="46"/>
        <v>14</v>
      </c>
      <c r="DE22">
        <v>86</v>
      </c>
      <c r="DF22">
        <v>66</v>
      </c>
      <c r="DG22">
        <f t="shared" si="47"/>
        <v>76</v>
      </c>
      <c r="DH22">
        <v>0</v>
      </c>
      <c r="DI22">
        <v>16.3</v>
      </c>
      <c r="DJ22">
        <v>19.3</v>
      </c>
      <c r="DK22">
        <v>16</v>
      </c>
      <c r="DL22">
        <v>18.7</v>
      </c>
    </row>
    <row r="23" spans="1:116" x14ac:dyDescent="0.25">
      <c r="A23" t="s">
        <v>67</v>
      </c>
      <c r="B23" t="s">
        <v>39</v>
      </c>
      <c r="C23">
        <v>478</v>
      </c>
      <c r="D23">
        <v>2.25</v>
      </c>
      <c r="E23">
        <v>2</v>
      </c>
      <c r="F23">
        <f t="shared" si="29"/>
        <v>2.125</v>
      </c>
      <c r="G23">
        <v>180</v>
      </c>
      <c r="H23">
        <v>81</v>
      </c>
      <c r="I23">
        <f t="shared" si="30"/>
        <v>130.5</v>
      </c>
      <c r="J23">
        <v>4</v>
      </c>
      <c r="K23">
        <v>12</v>
      </c>
      <c r="L23">
        <f t="shared" si="31"/>
        <v>8</v>
      </c>
      <c r="M23">
        <v>11</v>
      </c>
      <c r="N23">
        <v>10</v>
      </c>
      <c r="O23">
        <f t="shared" si="32"/>
        <v>10.5</v>
      </c>
      <c r="P23">
        <v>0</v>
      </c>
      <c r="U23" t="s">
        <v>74</v>
      </c>
      <c r="V23" t="s">
        <v>39</v>
      </c>
      <c r="Z23" t="e">
        <f t="shared" si="26"/>
        <v>#DIV/0!</v>
      </c>
      <c r="AC23" t="e">
        <f t="shared" si="33"/>
        <v>#DIV/0!</v>
      </c>
      <c r="AD23">
        <v>11</v>
      </c>
      <c r="AE23">
        <v>24</v>
      </c>
      <c r="AF23">
        <f t="shared" si="34"/>
        <v>17.5</v>
      </c>
      <c r="AG23">
        <v>54</v>
      </c>
      <c r="AH23">
        <v>34</v>
      </c>
      <c r="AI23">
        <f t="shared" si="35"/>
        <v>44</v>
      </c>
      <c r="AJ23">
        <v>0</v>
      </c>
      <c r="AM23" t="s">
        <v>124</v>
      </c>
      <c r="AN23" t="s">
        <v>39</v>
      </c>
      <c r="AO23">
        <v>478</v>
      </c>
      <c r="AP23">
        <v>2.06</v>
      </c>
      <c r="AQ23">
        <v>2.04</v>
      </c>
      <c r="AR23">
        <f t="shared" si="48"/>
        <v>2.0499999999999998</v>
      </c>
      <c r="AS23">
        <v>180</v>
      </c>
      <c r="AT23">
        <v>180</v>
      </c>
      <c r="AU23">
        <f t="shared" si="36"/>
        <v>180</v>
      </c>
      <c r="AV23">
        <v>21</v>
      </c>
      <c r="AW23">
        <v>23</v>
      </c>
      <c r="AX23">
        <f t="shared" si="37"/>
        <v>22</v>
      </c>
      <c r="AY23">
        <v>17</v>
      </c>
      <c r="AZ23">
        <v>69</v>
      </c>
      <c r="BA23">
        <f t="shared" si="38"/>
        <v>43</v>
      </c>
      <c r="BB23">
        <v>0</v>
      </c>
      <c r="BE23">
        <v>16.7</v>
      </c>
      <c r="BF23">
        <v>19.2</v>
      </c>
      <c r="BI23" t="s">
        <v>131</v>
      </c>
      <c r="BJ23" t="s">
        <v>39</v>
      </c>
      <c r="BN23" t="e">
        <f t="shared" si="49"/>
        <v>#DIV/0!</v>
      </c>
      <c r="BQ23" t="e">
        <f t="shared" si="39"/>
        <v>#DIV/0!</v>
      </c>
      <c r="BR23">
        <v>18</v>
      </c>
      <c r="BS23">
        <v>16</v>
      </c>
      <c r="BT23">
        <f t="shared" si="40"/>
        <v>17</v>
      </c>
      <c r="BU23">
        <v>46</v>
      </c>
      <c r="BV23">
        <v>65</v>
      </c>
      <c r="BW23">
        <f t="shared" si="41"/>
        <v>55.5</v>
      </c>
      <c r="BX23">
        <v>0</v>
      </c>
      <c r="CA23" t="s">
        <v>134</v>
      </c>
      <c r="CB23" t="s">
        <v>39</v>
      </c>
      <c r="CD23">
        <v>1.95</v>
      </c>
      <c r="CE23">
        <v>1.38</v>
      </c>
      <c r="CF23">
        <f t="shared" si="50"/>
        <v>1.665</v>
      </c>
      <c r="CG23">
        <v>180</v>
      </c>
      <c r="CH23">
        <v>180</v>
      </c>
      <c r="CI23">
        <f t="shared" si="42"/>
        <v>180</v>
      </c>
      <c r="CJ23">
        <v>17</v>
      </c>
      <c r="CK23">
        <v>12</v>
      </c>
      <c r="CL23">
        <f t="shared" si="43"/>
        <v>14.5</v>
      </c>
      <c r="CM23">
        <v>22</v>
      </c>
      <c r="CN23">
        <v>33</v>
      </c>
      <c r="CO23">
        <f t="shared" si="44"/>
        <v>27.5</v>
      </c>
      <c r="CP23">
        <v>0</v>
      </c>
      <c r="CS23" t="s">
        <v>137</v>
      </c>
      <c r="CT23" t="s">
        <v>39</v>
      </c>
      <c r="CU23">
        <v>478</v>
      </c>
      <c r="CV23">
        <v>2</v>
      </c>
      <c r="CW23">
        <v>1.43</v>
      </c>
      <c r="CX23">
        <f t="shared" si="51"/>
        <v>1.7149999999999999</v>
      </c>
      <c r="CY23">
        <v>180</v>
      </c>
      <c r="CZ23">
        <v>180</v>
      </c>
      <c r="DA23">
        <f t="shared" si="45"/>
        <v>180</v>
      </c>
      <c r="DB23">
        <v>7</v>
      </c>
      <c r="DC23">
        <v>8</v>
      </c>
      <c r="DD23">
        <f t="shared" si="46"/>
        <v>7.5</v>
      </c>
      <c r="DE23">
        <v>40</v>
      </c>
      <c r="DF23">
        <v>62</v>
      </c>
      <c r="DG23">
        <f t="shared" si="47"/>
        <v>51</v>
      </c>
      <c r="DH23">
        <v>0</v>
      </c>
      <c r="DI23">
        <v>18.8</v>
      </c>
      <c r="DJ23">
        <v>20.3</v>
      </c>
      <c r="DK23">
        <v>18.3</v>
      </c>
      <c r="DL23">
        <v>19.5</v>
      </c>
    </row>
    <row r="24" spans="1:116" x14ac:dyDescent="0.25">
      <c r="B24" t="s">
        <v>40</v>
      </c>
      <c r="C24">
        <v>424</v>
      </c>
      <c r="D24">
        <v>2.0499999999999998</v>
      </c>
      <c r="E24">
        <v>1.85</v>
      </c>
      <c r="F24">
        <f t="shared" si="29"/>
        <v>1.95</v>
      </c>
      <c r="G24">
        <v>180</v>
      </c>
      <c r="H24">
        <v>180</v>
      </c>
      <c r="I24">
        <f t="shared" si="30"/>
        <v>180</v>
      </c>
      <c r="J24">
        <v>5</v>
      </c>
      <c r="K24">
        <v>12</v>
      </c>
      <c r="L24">
        <f t="shared" si="31"/>
        <v>8.5</v>
      </c>
      <c r="M24">
        <v>8</v>
      </c>
      <c r="N24">
        <v>18</v>
      </c>
      <c r="O24">
        <f t="shared" si="32"/>
        <v>13</v>
      </c>
      <c r="P24">
        <v>0</v>
      </c>
      <c r="V24" t="s">
        <v>40</v>
      </c>
      <c r="Z24" t="e">
        <f t="shared" si="26"/>
        <v>#DIV/0!</v>
      </c>
      <c r="AC24" t="e">
        <f t="shared" si="33"/>
        <v>#DIV/0!</v>
      </c>
      <c r="AD24">
        <v>6</v>
      </c>
      <c r="AE24">
        <v>7</v>
      </c>
      <c r="AF24">
        <f t="shared" si="34"/>
        <v>6.5</v>
      </c>
      <c r="AG24">
        <v>58</v>
      </c>
      <c r="AH24">
        <v>75</v>
      </c>
      <c r="AI24">
        <f t="shared" si="35"/>
        <v>66.5</v>
      </c>
      <c r="AJ24">
        <v>0</v>
      </c>
      <c r="AN24" t="s">
        <v>40</v>
      </c>
      <c r="AO24">
        <v>440</v>
      </c>
      <c r="AP24">
        <v>3.1</v>
      </c>
      <c r="AQ24">
        <v>3.29</v>
      </c>
      <c r="AR24">
        <f t="shared" si="48"/>
        <v>3.1950000000000003</v>
      </c>
      <c r="AS24">
        <v>180</v>
      </c>
      <c r="AT24">
        <v>180</v>
      </c>
      <c r="AU24">
        <f t="shared" si="36"/>
        <v>180</v>
      </c>
      <c r="AV24">
        <v>5</v>
      </c>
      <c r="AW24">
        <v>8</v>
      </c>
      <c r="AX24">
        <f t="shared" si="37"/>
        <v>6.5</v>
      </c>
      <c r="AY24">
        <v>95</v>
      </c>
      <c r="AZ24">
        <v>76</v>
      </c>
      <c r="BA24">
        <f t="shared" si="38"/>
        <v>85.5</v>
      </c>
      <c r="BB24">
        <v>0</v>
      </c>
      <c r="BE24">
        <v>16.600000000000001</v>
      </c>
      <c r="BF24">
        <v>19.399999999999999</v>
      </c>
      <c r="BJ24" t="s">
        <v>40</v>
      </c>
      <c r="BN24" t="e">
        <f t="shared" si="49"/>
        <v>#DIV/0!</v>
      </c>
      <c r="BQ24" t="e">
        <f t="shared" si="39"/>
        <v>#DIV/0!</v>
      </c>
      <c r="BR24">
        <v>2</v>
      </c>
      <c r="BS24">
        <v>14</v>
      </c>
      <c r="BT24">
        <f t="shared" si="40"/>
        <v>8</v>
      </c>
      <c r="BU24">
        <v>92</v>
      </c>
      <c r="BV24">
        <v>108</v>
      </c>
      <c r="BW24">
        <f t="shared" si="41"/>
        <v>100</v>
      </c>
      <c r="BX24">
        <v>0</v>
      </c>
      <c r="CB24" t="s">
        <v>40</v>
      </c>
      <c r="CD24">
        <v>2.99</v>
      </c>
      <c r="CE24">
        <v>3.92</v>
      </c>
      <c r="CF24">
        <f t="shared" si="50"/>
        <v>3.4550000000000001</v>
      </c>
      <c r="CG24">
        <v>180</v>
      </c>
      <c r="CH24">
        <v>180</v>
      </c>
      <c r="CI24">
        <f t="shared" si="42"/>
        <v>180</v>
      </c>
      <c r="CJ24">
        <v>7</v>
      </c>
      <c r="CK24">
        <v>16</v>
      </c>
      <c r="CL24">
        <f t="shared" si="43"/>
        <v>11.5</v>
      </c>
      <c r="CM24">
        <v>147</v>
      </c>
      <c r="CN24">
        <v>107</v>
      </c>
      <c r="CO24">
        <f t="shared" si="44"/>
        <v>127</v>
      </c>
      <c r="CP24">
        <v>0</v>
      </c>
      <c r="CT24" t="s">
        <v>40</v>
      </c>
      <c r="CU24">
        <v>444</v>
      </c>
      <c r="CV24">
        <v>2.87</v>
      </c>
      <c r="CW24">
        <v>2.13</v>
      </c>
      <c r="CX24">
        <f t="shared" si="51"/>
        <v>2.5</v>
      </c>
      <c r="CY24">
        <v>180</v>
      </c>
      <c r="CZ24">
        <v>180</v>
      </c>
      <c r="DA24">
        <f t="shared" si="45"/>
        <v>180</v>
      </c>
      <c r="DB24">
        <v>2</v>
      </c>
      <c r="DC24">
        <v>5</v>
      </c>
      <c r="DD24">
        <f t="shared" si="46"/>
        <v>3.5</v>
      </c>
      <c r="DE24">
        <v>88</v>
      </c>
      <c r="DF24">
        <v>63</v>
      </c>
      <c r="DG24">
        <f t="shared" si="47"/>
        <v>75.5</v>
      </c>
      <c r="DH24">
        <v>0</v>
      </c>
      <c r="DI24">
        <v>17.7</v>
      </c>
      <c r="DJ24">
        <v>21</v>
      </c>
      <c r="DK24">
        <v>17.5</v>
      </c>
      <c r="DL24">
        <v>20.7</v>
      </c>
    </row>
    <row r="25" spans="1:116" x14ac:dyDescent="0.25">
      <c r="B25" t="s">
        <v>41</v>
      </c>
      <c r="C25">
        <v>418</v>
      </c>
      <c r="D25">
        <v>3.29</v>
      </c>
      <c r="E25">
        <v>3.25</v>
      </c>
      <c r="F25">
        <f t="shared" si="29"/>
        <v>3.27</v>
      </c>
      <c r="G25">
        <v>180</v>
      </c>
      <c r="H25">
        <v>180</v>
      </c>
      <c r="I25">
        <f t="shared" si="30"/>
        <v>180</v>
      </c>
      <c r="J25">
        <v>9</v>
      </c>
      <c r="K25">
        <v>7</v>
      </c>
      <c r="L25">
        <f t="shared" si="31"/>
        <v>8</v>
      </c>
      <c r="M25">
        <v>15</v>
      </c>
      <c r="N25">
        <v>11</v>
      </c>
      <c r="O25">
        <f t="shared" si="32"/>
        <v>13</v>
      </c>
      <c r="P25">
        <v>0</v>
      </c>
      <c r="V25" t="s">
        <v>41</v>
      </c>
      <c r="Z25" t="e">
        <f t="shared" si="26"/>
        <v>#DIV/0!</v>
      </c>
      <c r="AC25" t="e">
        <f t="shared" si="33"/>
        <v>#DIV/0!</v>
      </c>
      <c r="AD25">
        <v>13</v>
      </c>
      <c r="AE25">
        <v>16</v>
      </c>
      <c r="AF25">
        <f t="shared" si="34"/>
        <v>14.5</v>
      </c>
      <c r="AG25">
        <v>77</v>
      </c>
      <c r="AH25">
        <v>100</v>
      </c>
      <c r="AI25">
        <f t="shared" si="35"/>
        <v>88.5</v>
      </c>
      <c r="AJ25">
        <v>0</v>
      </c>
      <c r="AN25" t="s">
        <v>41</v>
      </c>
      <c r="AO25">
        <v>428</v>
      </c>
      <c r="AP25">
        <v>4.4000000000000004</v>
      </c>
      <c r="AQ25">
        <v>3.22</v>
      </c>
      <c r="AR25">
        <f t="shared" si="48"/>
        <v>3.8100000000000005</v>
      </c>
      <c r="AS25">
        <v>35</v>
      </c>
      <c r="AT25">
        <v>22</v>
      </c>
      <c r="AU25">
        <f t="shared" si="36"/>
        <v>28.5</v>
      </c>
      <c r="AV25">
        <v>8</v>
      </c>
      <c r="AW25">
        <v>2</v>
      </c>
      <c r="AX25">
        <f t="shared" si="37"/>
        <v>5</v>
      </c>
      <c r="AY25">
        <v>82</v>
      </c>
      <c r="AZ25">
        <v>106</v>
      </c>
      <c r="BA25">
        <f t="shared" si="38"/>
        <v>94</v>
      </c>
      <c r="BB25">
        <v>0</v>
      </c>
      <c r="BE25">
        <v>16.7</v>
      </c>
      <c r="BF25">
        <v>20.3</v>
      </c>
      <c r="BJ25" t="s">
        <v>41</v>
      </c>
      <c r="BN25" t="e">
        <f t="shared" si="49"/>
        <v>#DIV/0!</v>
      </c>
      <c r="BQ25" t="e">
        <f t="shared" si="39"/>
        <v>#DIV/0!</v>
      </c>
      <c r="BR25">
        <v>10</v>
      </c>
      <c r="BS25">
        <v>11</v>
      </c>
      <c r="BT25">
        <f t="shared" si="40"/>
        <v>10.5</v>
      </c>
      <c r="BU25">
        <v>135</v>
      </c>
      <c r="BV25">
        <v>85</v>
      </c>
      <c r="BW25">
        <f t="shared" si="41"/>
        <v>110</v>
      </c>
      <c r="BX25">
        <v>0</v>
      </c>
      <c r="CB25" t="s">
        <v>41</v>
      </c>
      <c r="CD25">
        <v>3.73</v>
      </c>
      <c r="CE25">
        <v>2.54</v>
      </c>
      <c r="CF25">
        <f t="shared" si="50"/>
        <v>3.1349999999999998</v>
      </c>
      <c r="CG25">
        <v>180</v>
      </c>
      <c r="CH25">
        <v>180</v>
      </c>
      <c r="CI25">
        <f t="shared" si="42"/>
        <v>180</v>
      </c>
      <c r="CJ25">
        <v>12</v>
      </c>
      <c r="CK25">
        <v>18</v>
      </c>
      <c r="CL25">
        <f t="shared" si="43"/>
        <v>15</v>
      </c>
      <c r="CM25">
        <v>123</v>
      </c>
      <c r="CN25">
        <v>73</v>
      </c>
      <c r="CO25">
        <f t="shared" si="44"/>
        <v>98</v>
      </c>
      <c r="CP25">
        <v>0</v>
      </c>
      <c r="CT25" t="s">
        <v>41</v>
      </c>
      <c r="CU25">
        <v>432</v>
      </c>
      <c r="CV25">
        <v>2.5</v>
      </c>
      <c r="CW25">
        <v>4.18</v>
      </c>
      <c r="CX25">
        <f t="shared" si="51"/>
        <v>3.34</v>
      </c>
      <c r="CY25">
        <v>104</v>
      </c>
      <c r="CZ25">
        <v>180</v>
      </c>
      <c r="DA25">
        <f t="shared" si="45"/>
        <v>142</v>
      </c>
      <c r="DB25">
        <v>14</v>
      </c>
      <c r="DC25">
        <v>24</v>
      </c>
      <c r="DD25">
        <f t="shared" si="46"/>
        <v>19</v>
      </c>
      <c r="DE25">
        <v>118</v>
      </c>
      <c r="DF25">
        <v>83</v>
      </c>
      <c r="DG25">
        <f t="shared" si="47"/>
        <v>100.5</v>
      </c>
      <c r="DH25">
        <v>0</v>
      </c>
      <c r="DI25">
        <v>17.2</v>
      </c>
      <c r="DJ25">
        <v>20.2</v>
      </c>
      <c r="DK25">
        <v>15.4</v>
      </c>
      <c r="DL25">
        <v>19.5</v>
      </c>
    </row>
    <row r="26" spans="1:116" x14ac:dyDescent="0.25">
      <c r="B26" t="s">
        <v>42</v>
      </c>
      <c r="C26">
        <v>494</v>
      </c>
      <c r="D26">
        <v>2.7</v>
      </c>
      <c r="E26">
        <v>1.7</v>
      </c>
      <c r="F26">
        <f t="shared" si="29"/>
        <v>2.2000000000000002</v>
      </c>
      <c r="G26">
        <v>180</v>
      </c>
      <c r="H26">
        <v>180</v>
      </c>
      <c r="I26">
        <f>AVERAGE(G26,H26)</f>
        <v>180</v>
      </c>
      <c r="J26">
        <v>13</v>
      </c>
      <c r="K26">
        <v>6</v>
      </c>
      <c r="L26">
        <f t="shared" si="31"/>
        <v>9.5</v>
      </c>
      <c r="M26">
        <v>8</v>
      </c>
      <c r="N26">
        <v>7</v>
      </c>
      <c r="O26">
        <f t="shared" si="32"/>
        <v>7.5</v>
      </c>
      <c r="P26">
        <v>0</v>
      </c>
      <c r="V26" t="s">
        <v>42</v>
      </c>
      <c r="Z26" t="e">
        <f t="shared" si="26"/>
        <v>#DIV/0!</v>
      </c>
      <c r="AC26" t="e">
        <f>AVERAGE(AA26,AB26)</f>
        <v>#DIV/0!</v>
      </c>
      <c r="AD26">
        <v>4</v>
      </c>
      <c r="AE26">
        <v>12</v>
      </c>
      <c r="AF26">
        <f t="shared" si="34"/>
        <v>8</v>
      </c>
      <c r="AG26">
        <v>49</v>
      </c>
      <c r="AH26">
        <v>42</v>
      </c>
      <c r="AI26">
        <f t="shared" si="35"/>
        <v>45.5</v>
      </c>
      <c r="AJ26">
        <v>0</v>
      </c>
      <c r="AN26" t="s">
        <v>42</v>
      </c>
      <c r="AO26">
        <v>506</v>
      </c>
      <c r="AP26">
        <v>3.34</v>
      </c>
      <c r="AQ26">
        <v>2.86</v>
      </c>
      <c r="AR26">
        <f t="shared" si="48"/>
        <v>3.0999999999999996</v>
      </c>
      <c r="AS26">
        <v>180</v>
      </c>
      <c r="AT26">
        <v>148</v>
      </c>
      <c r="AU26">
        <f>AVERAGE(AS26,AT26)</f>
        <v>164</v>
      </c>
      <c r="AV26">
        <v>6</v>
      </c>
      <c r="AW26">
        <v>2</v>
      </c>
      <c r="AX26">
        <f t="shared" si="37"/>
        <v>4</v>
      </c>
      <c r="AY26">
        <v>84</v>
      </c>
      <c r="AZ26">
        <v>52</v>
      </c>
      <c r="BA26">
        <f t="shared" si="38"/>
        <v>68</v>
      </c>
      <c r="BB26">
        <v>0</v>
      </c>
      <c r="BE26">
        <v>17</v>
      </c>
      <c r="BF26">
        <v>20.7</v>
      </c>
      <c r="BJ26" t="s">
        <v>42</v>
      </c>
      <c r="BN26" t="e">
        <f t="shared" si="49"/>
        <v>#DIV/0!</v>
      </c>
      <c r="BQ26" t="e">
        <f>AVERAGE(BO26,BP26)</f>
        <v>#DIV/0!</v>
      </c>
      <c r="BR26">
        <v>9</v>
      </c>
      <c r="BS26">
        <v>8</v>
      </c>
      <c r="BT26">
        <f t="shared" si="40"/>
        <v>8.5</v>
      </c>
      <c r="BU26">
        <v>106</v>
      </c>
      <c r="BV26">
        <v>76</v>
      </c>
      <c r="BW26">
        <f t="shared" si="41"/>
        <v>91</v>
      </c>
      <c r="BX26">
        <v>0</v>
      </c>
      <c r="CB26" t="s">
        <v>42</v>
      </c>
      <c r="CD26">
        <v>2.48</v>
      </c>
      <c r="CE26">
        <v>2.06</v>
      </c>
      <c r="CF26">
        <f t="shared" si="50"/>
        <v>2.27</v>
      </c>
      <c r="CG26">
        <v>180</v>
      </c>
      <c r="CH26">
        <v>180</v>
      </c>
      <c r="CI26">
        <f>AVERAGE(CG26,CH26)</f>
        <v>180</v>
      </c>
      <c r="CJ26">
        <v>13</v>
      </c>
      <c r="CK26">
        <v>5</v>
      </c>
      <c r="CL26">
        <f t="shared" si="43"/>
        <v>9</v>
      </c>
      <c r="CM26">
        <v>80</v>
      </c>
      <c r="CN26">
        <v>85</v>
      </c>
      <c r="CO26">
        <f t="shared" si="44"/>
        <v>82.5</v>
      </c>
      <c r="CP26">
        <v>0</v>
      </c>
      <c r="CT26" t="s">
        <v>42</v>
      </c>
      <c r="CU26">
        <v>506</v>
      </c>
      <c r="CV26">
        <v>2.17</v>
      </c>
      <c r="CW26">
        <v>1.76</v>
      </c>
      <c r="CX26">
        <f t="shared" si="51"/>
        <v>1.9649999999999999</v>
      </c>
      <c r="CY26">
        <v>180</v>
      </c>
      <c r="CZ26">
        <v>120</v>
      </c>
      <c r="DA26">
        <f>AVERAGE(CY26,CZ26)</f>
        <v>150</v>
      </c>
      <c r="DB26">
        <v>9</v>
      </c>
      <c r="DC26">
        <v>8</v>
      </c>
      <c r="DD26">
        <f t="shared" si="46"/>
        <v>8.5</v>
      </c>
      <c r="DE26">
        <v>110</v>
      </c>
      <c r="DF26">
        <v>83</v>
      </c>
      <c r="DG26">
        <f t="shared" si="47"/>
        <v>96.5</v>
      </c>
      <c r="DH26">
        <v>0</v>
      </c>
      <c r="DI26">
        <v>18</v>
      </c>
      <c r="DJ26">
        <v>20.2</v>
      </c>
      <c r="DK26">
        <v>18.399999999999999</v>
      </c>
      <c r="DL26">
        <v>21.9</v>
      </c>
    </row>
    <row r="27" spans="1:116" x14ac:dyDescent="0.25">
      <c r="C27">
        <f>AVERAGE(C18:C26)</f>
        <v>438.88888888888891</v>
      </c>
      <c r="F27">
        <f>AVERAGE(F18:F26)</f>
        <v>2.3738888888888887</v>
      </c>
      <c r="I27">
        <f>AVERAGE(I18:I26)</f>
        <v>166.5</v>
      </c>
      <c r="L27">
        <f>AVERAGE(L18:L26)</f>
        <v>8.8888888888888893</v>
      </c>
      <c r="O27">
        <f>AVERAGE(O18:O26)</f>
        <v>16.222222222222221</v>
      </c>
      <c r="W27" t="e">
        <f>AVERAGE(W18:W26)</f>
        <v>#DIV/0!</v>
      </c>
      <c r="Z27" t="e">
        <f>AVERAGE(Z18:Z26)</f>
        <v>#DIV/0!</v>
      </c>
      <c r="AC27" t="e">
        <f>AVERAGE(AC18:AC26)</f>
        <v>#DIV/0!</v>
      </c>
      <c r="AF27">
        <f>AVERAGE(AF18:AF26)</f>
        <v>8.2222222222222214</v>
      </c>
      <c r="AI27">
        <f>AVERAGE(AI18:AI26)</f>
        <v>61.722222222222221</v>
      </c>
      <c r="AO27">
        <f>AVERAGE(AO18:AO26)</f>
        <v>443.11111111111109</v>
      </c>
      <c r="AR27">
        <f>AVERAGE(AR18:AR26)</f>
        <v>3.0627777777777783</v>
      </c>
      <c r="AU27">
        <f>AVERAGE(AU18:AU26)</f>
        <v>150.5</v>
      </c>
      <c r="AX27">
        <f>AVERAGE(AX18:AX26)</f>
        <v>7.5555555555555554</v>
      </c>
      <c r="BA27">
        <f>AVERAGE(BA18:BA26)</f>
        <v>73.833333333333329</v>
      </c>
      <c r="BE27">
        <f>AVERAGE(BE18:BE26)</f>
        <v>17.366666666666664</v>
      </c>
      <c r="BF27">
        <f>AVERAGE(BF18:BF26)</f>
        <v>19.577777777777776</v>
      </c>
      <c r="BK27" t="e">
        <f>AVERAGE(BK18:BK26)</f>
        <v>#DIV/0!</v>
      </c>
      <c r="BN27" t="e">
        <f>AVERAGE(BN18:BN26)</f>
        <v>#DIV/0!</v>
      </c>
      <c r="BQ27" t="e">
        <f>AVERAGE(BQ18:BQ26)</f>
        <v>#DIV/0!</v>
      </c>
      <c r="BT27">
        <f>AVERAGE(BT18:BT26)</f>
        <v>8.8888888888888893</v>
      </c>
      <c r="BW27">
        <f>AVERAGE(BW18:BW26)</f>
        <v>77.5</v>
      </c>
      <c r="BX27">
        <f>AVERAGE(BX18:BX26)</f>
        <v>0</v>
      </c>
      <c r="CC27" t="e">
        <f>AVERAGE(CC18:CC26)</f>
        <v>#DIV/0!</v>
      </c>
      <c r="CF27">
        <f>AVERAGE(CF18:CF26)</f>
        <v>2.4222222222222216</v>
      </c>
      <c r="CI27">
        <f>AVERAGE(CI18:CI26)</f>
        <v>171.83333333333334</v>
      </c>
      <c r="CL27">
        <f>AVERAGE(CL18:CL26)</f>
        <v>11.444444444444445</v>
      </c>
      <c r="CO27">
        <f>AVERAGE(CO18:CO26)</f>
        <v>77.555555555555557</v>
      </c>
      <c r="CP27">
        <f>AVERAGE(CP18:CP26)</f>
        <v>0</v>
      </c>
      <c r="CU27">
        <f>AVERAGE(CU18:CU26)</f>
        <v>448.44444444444446</v>
      </c>
      <c r="CX27">
        <f>AVERAGE(CX18:CX26)</f>
        <v>2.7111111111111108</v>
      </c>
      <c r="DA27">
        <f>AVERAGE(DA18:DA26)</f>
        <v>171.94444444444446</v>
      </c>
      <c r="DD27">
        <f>AVERAGE(DD18:DD26)</f>
        <v>10.444444444444445</v>
      </c>
      <c r="DG27">
        <f>AVERAGE(DG18:DG26)</f>
        <v>66.888888888888886</v>
      </c>
      <c r="DH27">
        <f>AVERAGE(DH18:DH26)</f>
        <v>0</v>
      </c>
      <c r="DI27">
        <f t="shared" ref="DI27:DJ27" si="52">AVERAGE(DI18:DI26)</f>
        <v>17.100000000000001</v>
      </c>
      <c r="DJ27">
        <f t="shared" si="52"/>
        <v>19.822222222222219</v>
      </c>
      <c r="DK27">
        <f>AVERAGE(DK18:DK26)</f>
        <v>16.888888888888889</v>
      </c>
      <c r="DL27">
        <f>AVERAGE(DL18:DL26)</f>
        <v>19.777777777777779</v>
      </c>
    </row>
    <row r="28" spans="1:116" x14ac:dyDescent="0.25">
      <c r="C28">
        <f>STDEV(C19:C26)/SQRT(COUNT(C18:C26))</f>
        <v>13.093073414159543</v>
      </c>
      <c r="F28">
        <f>STDEV(F19:F26)/SQRT(COUNT(F18:F26))</f>
        <v>0.14448045949055985</v>
      </c>
      <c r="I28">
        <f>STDEV(I19:I26)/SQRT(COUNT(I18:I26))</f>
        <v>6.7228289113607955</v>
      </c>
      <c r="L28">
        <f>STDEV(L19:L26)/SQRT(COUNT(L18:L26))</f>
        <v>0.69543580033023344</v>
      </c>
      <c r="O28">
        <f>STDEV(O19:O26)/SQRT(COUNT(O18:O26))</f>
        <v>1.7014233070700746</v>
      </c>
      <c r="W28" t="e">
        <f>STDEV(W19:W26)/SQRT(COUNT(W18:W26))</f>
        <v>#DIV/0!</v>
      </c>
      <c r="Z28" t="e">
        <f>STDEV(Z19:Z26)/SQRT(COUNT(Z18:Z26))</f>
        <v>#DIV/0!</v>
      </c>
      <c r="AC28" t="e">
        <f>STDEV(AC19:AC26)/SQRT(COUNT(AC18:AC26))</f>
        <v>#DIV/0!</v>
      </c>
      <c r="AF28">
        <f>STDEV(AF19:AF26)/SQRT(COUNT(AF18:AF26))</f>
        <v>1.6078922415129255</v>
      </c>
      <c r="AI28">
        <f>STDEV(AI19:AI26)/SQRT(COUNT(AI18:AI26))</f>
        <v>6.8674742359147141</v>
      </c>
      <c r="AO28">
        <f>STDEV(AO19:AO26)/SQRT(COUNT(AO18:AO26))</f>
        <v>13.179770453477147</v>
      </c>
      <c r="AR28">
        <f>STDEV(AR19:AR26)/SQRT(COUNT(AR18:AR26))</f>
        <v>0.22729211677752034</v>
      </c>
      <c r="AU28">
        <f>STDEV(AU19:AU26)/SQRT(COUNT(AU18:AU26))</f>
        <v>17.837171371595961</v>
      </c>
      <c r="AX28">
        <f>STDEV(AX19:AX26)/SQRT(COUNT(AX18:AX26))</f>
        <v>2.0349135155757887</v>
      </c>
      <c r="BA28">
        <f>STDEV(BA19:BA26)/SQRT(COUNT(BA18:BA26))</f>
        <v>6.8862642209426532</v>
      </c>
      <c r="BE28">
        <f>STDEV(BE19:BE26)/SQRT(COUNT(BE18:BE26))</f>
        <v>0.3806583686861405</v>
      </c>
      <c r="BF28">
        <f>STDEV(BF19:BF26)/SQRT(COUNT(BF18:BF26))</f>
        <v>0.24816788991991215</v>
      </c>
      <c r="BK28" t="e">
        <f>STDEV(BK19:BK26)/SQRT(COUNT(BK18:BK26))</f>
        <v>#DIV/0!</v>
      </c>
      <c r="BN28" t="e">
        <f>STDEV(BN19:BN26)/SQRT(COUNT(BN18:BN26))</f>
        <v>#DIV/0!</v>
      </c>
      <c r="BQ28" t="e">
        <f>STDEV(BQ19:BQ26)/SQRT(COUNT(BQ18:BQ26))</f>
        <v>#DIV/0!</v>
      </c>
      <c r="BT28">
        <f>STDEV(BT19:BT26)/SQRT(COUNT(BT18:BT26))</f>
        <v>1.5064346112909242</v>
      </c>
      <c r="BW28">
        <f>STDEV(BW19:BW26)/SQRT(COUNT(BW18:BW26))</f>
        <v>7.4747922941891725</v>
      </c>
      <c r="BX28">
        <f>STDEV(BX19:BX26)/SQRT(COUNT(BX18:BX26))</f>
        <v>0</v>
      </c>
      <c r="CC28" t="e">
        <f>STDEV(CC19:CC26)/SQRT(COUNT(CC18:CC26))</f>
        <v>#DIV/0!</v>
      </c>
      <c r="CF28">
        <f>STDEV(CF19:CF26)/SQRT(COUNT(CF18:CF26))</f>
        <v>0.22451170560213804</v>
      </c>
      <c r="CI28">
        <f>STDEV(CI19:CI26)/SQRT(COUNT(CI18:CI26))</f>
        <v>8.6620580695352078</v>
      </c>
      <c r="CL28">
        <f>STDEV(CL19:CL26)/SQRT(COUNT(CL18:CL26))</f>
        <v>1.2830936696435553</v>
      </c>
      <c r="CO28">
        <f>STDEV(CO19:CO26)/SQRT(COUNT(CO18:CO26))</f>
        <v>10.10183760589493</v>
      </c>
      <c r="CP28">
        <f>STDEV(CP19:CP26)/SQRT(COUNT(CP18:CP26))</f>
        <v>0</v>
      </c>
      <c r="CU28">
        <f>STDEV(CU19:CU26)/SQRT(COUNT(CU18:CU26))</f>
        <v>11.543912021576775</v>
      </c>
      <c r="CX28">
        <f>STDEV(CX19:CX26)/SQRT(COUNT(CX18:CX26))</f>
        <v>0.29706358880490713</v>
      </c>
      <c r="DA28">
        <f>STDEV(DA19:DA26)/SQRT(COUNT(DA18:DA26))</f>
        <v>5.2056421618720892</v>
      </c>
      <c r="DD28">
        <f>STDEV(DD19:DD26)/SQRT(COUNT(DD18:DD26))</f>
        <v>1.6897214948501811</v>
      </c>
      <c r="DG28">
        <f>STDEV(DG19:DG26)/SQRT(COUNT(DG18:DG26))</f>
        <v>6.5358823380250612</v>
      </c>
      <c r="DH28">
        <f>STDEV(DH19:DH26)/SQRT(COUNT(DH18:DH26))</f>
        <v>0</v>
      </c>
      <c r="DI28">
        <f t="shared" ref="DI28:DJ28" si="53">STDEV(DI19:DI26)/SQRT(COUNT(DI18:DI26))</f>
        <v>0.32068255578890109</v>
      </c>
      <c r="DJ28">
        <f t="shared" si="53"/>
        <v>0.2462415899780552</v>
      </c>
      <c r="DK28">
        <f>STDEV(DK19:DK26)/SQRT(COUNT(DK18:DK26))</f>
        <v>0.35978388574871495</v>
      </c>
      <c r="DL28">
        <f>STDEV(DL19:DL26)/SQRT(COUNT(DL18:DL26))</f>
        <v>0.35565164872118221</v>
      </c>
    </row>
    <row r="29" spans="1:116" ht="45" x14ac:dyDescent="0.25">
      <c r="A29" s="1" t="s">
        <v>4</v>
      </c>
      <c r="B29" t="s">
        <v>3</v>
      </c>
      <c r="U29" s="1" t="s">
        <v>4</v>
      </c>
      <c r="V29" t="s">
        <v>3</v>
      </c>
      <c r="AM29" s="1" t="s">
        <v>4</v>
      </c>
      <c r="AN29" t="s">
        <v>3</v>
      </c>
      <c r="BI29" s="1" t="s">
        <v>4</v>
      </c>
      <c r="BJ29" t="s">
        <v>3</v>
      </c>
      <c r="CA29" s="1" t="s">
        <v>4</v>
      </c>
      <c r="CB29" t="s">
        <v>3</v>
      </c>
      <c r="CS29" s="1" t="s">
        <v>4</v>
      </c>
      <c r="CT29" t="s">
        <v>3</v>
      </c>
    </row>
    <row r="30" spans="1:116" ht="75" x14ac:dyDescent="0.25">
      <c r="B30" t="s">
        <v>9</v>
      </c>
      <c r="C30" t="s">
        <v>52</v>
      </c>
      <c r="D30" t="s">
        <v>53</v>
      </c>
      <c r="E30" t="s">
        <v>54</v>
      </c>
      <c r="F30" t="s">
        <v>56</v>
      </c>
      <c r="G30" t="s">
        <v>55</v>
      </c>
      <c r="H30" t="s">
        <v>57</v>
      </c>
      <c r="I30" t="s">
        <v>58</v>
      </c>
      <c r="J30" t="s">
        <v>61</v>
      </c>
      <c r="K30" t="s">
        <v>62</v>
      </c>
      <c r="L30" t="s">
        <v>65</v>
      </c>
      <c r="M30" t="s">
        <v>63</v>
      </c>
      <c r="N30" t="s">
        <v>64</v>
      </c>
      <c r="O30" t="s">
        <v>60</v>
      </c>
      <c r="P30" t="s">
        <v>70</v>
      </c>
      <c r="V30" t="s">
        <v>9</v>
      </c>
      <c r="W30" t="s">
        <v>52</v>
      </c>
      <c r="X30" t="s">
        <v>53</v>
      </c>
      <c r="Y30" t="s">
        <v>54</v>
      </c>
      <c r="Z30" t="s">
        <v>56</v>
      </c>
      <c r="AA30" t="s">
        <v>55</v>
      </c>
      <c r="AB30" t="s">
        <v>57</v>
      </c>
      <c r="AC30" t="s">
        <v>58</v>
      </c>
      <c r="AD30" t="s">
        <v>61</v>
      </c>
      <c r="AE30" t="s">
        <v>62</v>
      </c>
      <c r="AF30" t="s">
        <v>65</v>
      </c>
      <c r="AG30" t="s">
        <v>63</v>
      </c>
      <c r="AH30" t="s">
        <v>64</v>
      </c>
      <c r="AI30" t="s">
        <v>60</v>
      </c>
      <c r="AJ30" t="s">
        <v>70</v>
      </c>
      <c r="AN30" t="s">
        <v>9</v>
      </c>
      <c r="AO30" t="s">
        <v>52</v>
      </c>
      <c r="AP30" t="s">
        <v>53</v>
      </c>
      <c r="AQ30" t="s">
        <v>54</v>
      </c>
      <c r="AR30" t="s">
        <v>56</v>
      </c>
      <c r="AS30" t="s">
        <v>55</v>
      </c>
      <c r="AT30" t="s">
        <v>57</v>
      </c>
      <c r="AU30" t="s">
        <v>58</v>
      </c>
      <c r="AV30" t="s">
        <v>61</v>
      </c>
      <c r="AW30" t="s">
        <v>62</v>
      </c>
      <c r="AX30" t="s">
        <v>65</v>
      </c>
      <c r="AY30" t="s">
        <v>63</v>
      </c>
      <c r="AZ30" t="s">
        <v>64</v>
      </c>
      <c r="BA30" t="s">
        <v>60</v>
      </c>
      <c r="BB30" t="s">
        <v>70</v>
      </c>
      <c r="BC30" s="1" t="s">
        <v>126</v>
      </c>
      <c r="BD30" s="1" t="s">
        <v>128</v>
      </c>
      <c r="BE30" s="1" t="s">
        <v>127</v>
      </c>
      <c r="BF30" s="1" t="s">
        <v>129</v>
      </c>
      <c r="BJ30" t="s">
        <v>9</v>
      </c>
      <c r="BK30" t="s">
        <v>52</v>
      </c>
      <c r="BL30" t="s">
        <v>53</v>
      </c>
      <c r="BM30" t="s">
        <v>54</v>
      </c>
      <c r="BN30" t="s">
        <v>56</v>
      </c>
      <c r="BO30" t="s">
        <v>55</v>
      </c>
      <c r="BP30" t="s">
        <v>57</v>
      </c>
      <c r="BQ30" t="s">
        <v>58</v>
      </c>
      <c r="BR30" t="s">
        <v>61</v>
      </c>
      <c r="BS30" t="s">
        <v>62</v>
      </c>
      <c r="BT30" t="s">
        <v>65</v>
      </c>
      <c r="BU30" t="s">
        <v>63</v>
      </c>
      <c r="BV30" t="s">
        <v>64</v>
      </c>
      <c r="BW30" t="s">
        <v>60</v>
      </c>
      <c r="BX30" t="s">
        <v>70</v>
      </c>
      <c r="BY30" s="1"/>
      <c r="BZ30" s="1"/>
      <c r="CB30" t="s">
        <v>9</v>
      </c>
      <c r="CC30" t="s">
        <v>52</v>
      </c>
      <c r="CD30" t="s">
        <v>53</v>
      </c>
      <c r="CE30" t="s">
        <v>54</v>
      </c>
      <c r="CF30" t="s">
        <v>56</v>
      </c>
      <c r="CG30" t="s">
        <v>55</v>
      </c>
      <c r="CH30" t="s">
        <v>57</v>
      </c>
      <c r="CI30" t="s">
        <v>58</v>
      </c>
      <c r="CJ30" t="s">
        <v>61</v>
      </c>
      <c r="CK30" t="s">
        <v>62</v>
      </c>
      <c r="CL30" t="s">
        <v>65</v>
      </c>
      <c r="CM30" t="s">
        <v>63</v>
      </c>
      <c r="CN30" t="s">
        <v>64</v>
      </c>
      <c r="CO30" t="s">
        <v>60</v>
      </c>
      <c r="CP30" t="s">
        <v>70</v>
      </c>
      <c r="CT30" t="s">
        <v>9</v>
      </c>
      <c r="CU30" t="s">
        <v>52</v>
      </c>
      <c r="CV30" t="s">
        <v>53</v>
      </c>
      <c r="CW30" t="s">
        <v>54</v>
      </c>
      <c r="CX30" t="s">
        <v>56</v>
      </c>
      <c r="CY30" t="s">
        <v>55</v>
      </c>
      <c r="CZ30" t="s">
        <v>57</v>
      </c>
      <c r="DA30" t="s">
        <v>58</v>
      </c>
      <c r="DB30" t="s">
        <v>61</v>
      </c>
      <c r="DC30" t="s">
        <v>62</v>
      </c>
      <c r="DD30" t="s">
        <v>65</v>
      </c>
      <c r="DE30" t="s">
        <v>63</v>
      </c>
      <c r="DF30" t="s">
        <v>64</v>
      </c>
      <c r="DG30" t="s">
        <v>60</v>
      </c>
      <c r="DH30" t="s">
        <v>70</v>
      </c>
      <c r="DI30" s="1" t="s">
        <v>126</v>
      </c>
      <c r="DJ30" s="1" t="s">
        <v>128</v>
      </c>
      <c r="DK30" s="1" t="s">
        <v>127</v>
      </c>
      <c r="DL30" s="1" t="s">
        <v>129</v>
      </c>
    </row>
    <row r="31" spans="1:116" x14ac:dyDescent="0.25">
      <c r="A31" s="2" t="s">
        <v>68</v>
      </c>
      <c r="B31" t="s">
        <v>66</v>
      </c>
      <c r="C31">
        <v>352</v>
      </c>
      <c r="D31">
        <v>2.42</v>
      </c>
      <c r="E31">
        <v>2.2999999999999998</v>
      </c>
      <c r="F31">
        <f>AVERAGE(D31,E31)</f>
        <v>2.36</v>
      </c>
      <c r="G31">
        <v>180</v>
      </c>
      <c r="H31">
        <v>145</v>
      </c>
      <c r="I31">
        <f>AVERAGE(G31,H31)</f>
        <v>162.5</v>
      </c>
      <c r="J31">
        <v>5</v>
      </c>
      <c r="K31">
        <v>5</v>
      </c>
      <c r="L31">
        <f>AVERAGE(J31,K31)</f>
        <v>5</v>
      </c>
      <c r="M31">
        <v>13</v>
      </c>
      <c r="N31">
        <v>23</v>
      </c>
      <c r="O31">
        <f>AVERAGE(M31,N31)</f>
        <v>18</v>
      </c>
      <c r="P31">
        <v>0</v>
      </c>
      <c r="U31" s="2" t="s">
        <v>73</v>
      </c>
      <c r="V31" t="s">
        <v>66</v>
      </c>
      <c r="X31">
        <v>1.62</v>
      </c>
      <c r="Y31">
        <v>1.32</v>
      </c>
      <c r="Z31">
        <f t="shared" ref="Z31" si="54">AVERAGE(X31,Y31)</f>
        <v>1.4700000000000002</v>
      </c>
      <c r="AA31">
        <v>180</v>
      </c>
      <c r="AB31">
        <v>180</v>
      </c>
      <c r="AC31">
        <f t="shared" ref="AC31:AC38" si="55">AVERAGE(AA31,AB31)</f>
        <v>180</v>
      </c>
      <c r="AD31">
        <v>8</v>
      </c>
      <c r="AE31">
        <v>6</v>
      </c>
      <c r="AF31">
        <f t="shared" ref="AF31:AF38" si="56">AVERAGE(AD31,AE31)</f>
        <v>7</v>
      </c>
      <c r="AG31">
        <v>16</v>
      </c>
      <c r="AH31">
        <v>72</v>
      </c>
      <c r="AI31">
        <f t="shared" ref="AI31:AI38" si="57">AVERAGE(AG31,AH31)</f>
        <v>44</v>
      </c>
      <c r="AJ31">
        <v>0</v>
      </c>
      <c r="AM31" s="2" t="s">
        <v>125</v>
      </c>
      <c r="AN31" t="s">
        <v>66</v>
      </c>
      <c r="AO31">
        <v>352</v>
      </c>
      <c r="AP31">
        <v>2.37</v>
      </c>
      <c r="AQ31">
        <v>1.67</v>
      </c>
      <c r="AR31">
        <f t="shared" ref="AR31:AR38" si="58">AVERAGE(AP31,AQ31)</f>
        <v>2.02</v>
      </c>
      <c r="AS31">
        <v>93</v>
      </c>
      <c r="AT31">
        <v>73</v>
      </c>
      <c r="AU31">
        <f t="shared" ref="AU31:AU38" si="59">AVERAGE(AS31,AT31)</f>
        <v>83</v>
      </c>
      <c r="AV31">
        <v>7</v>
      </c>
      <c r="AW31">
        <v>16</v>
      </c>
      <c r="AX31">
        <f t="shared" ref="AX31:AX38" si="60">AVERAGE(AV31,AW31)</f>
        <v>11.5</v>
      </c>
      <c r="AY31">
        <v>97</v>
      </c>
      <c r="AZ31">
        <v>97</v>
      </c>
      <c r="BA31">
        <f t="shared" ref="BA31:BA38" si="61">AVERAGE(AY31,AZ31)</f>
        <v>97</v>
      </c>
      <c r="BB31">
        <v>0</v>
      </c>
      <c r="BE31">
        <v>18</v>
      </c>
      <c r="BF31">
        <v>18.8</v>
      </c>
      <c r="BI31" s="2" t="s">
        <v>74</v>
      </c>
      <c r="BJ31" t="s">
        <v>66</v>
      </c>
      <c r="BN31" t="e">
        <f t="shared" ref="BN31:BN38" si="62">AVERAGE(BL31,BM31)</f>
        <v>#DIV/0!</v>
      </c>
      <c r="BQ31" t="e">
        <f t="shared" ref="BQ31:BQ38" si="63">AVERAGE(BO31,BP31)</f>
        <v>#DIV/0!</v>
      </c>
      <c r="BR31">
        <v>5</v>
      </c>
      <c r="BS31">
        <v>7</v>
      </c>
      <c r="BT31">
        <f t="shared" ref="BT31:BT38" si="64">AVERAGE(BR31,BS31)</f>
        <v>6</v>
      </c>
      <c r="BU31">
        <v>15</v>
      </c>
      <c r="BV31">
        <v>9</v>
      </c>
      <c r="BW31">
        <f t="shared" ref="BW31:BW38" si="65">AVERAGE(BU31,BV31)</f>
        <v>12</v>
      </c>
      <c r="BX31">
        <v>0</v>
      </c>
      <c r="CA31" s="15" t="s">
        <v>135</v>
      </c>
      <c r="CB31" t="s">
        <v>66</v>
      </c>
      <c r="CD31">
        <v>4.05</v>
      </c>
      <c r="CE31">
        <v>2.77</v>
      </c>
      <c r="CF31">
        <f t="shared" ref="CF31:CF38" si="66">AVERAGE(CD31,CE31)</f>
        <v>3.41</v>
      </c>
      <c r="CG31">
        <v>169</v>
      </c>
      <c r="CH31">
        <v>180</v>
      </c>
      <c r="CI31">
        <f t="shared" ref="CI31:CI38" si="67">AVERAGE(CG31,CH31)</f>
        <v>174.5</v>
      </c>
      <c r="CJ31">
        <v>6</v>
      </c>
      <c r="CK31">
        <v>4</v>
      </c>
      <c r="CL31">
        <f t="shared" ref="CL31:CL38" si="68">AVERAGE(CJ31,CK31)</f>
        <v>5</v>
      </c>
      <c r="CM31">
        <v>5</v>
      </c>
      <c r="CN31">
        <v>9</v>
      </c>
      <c r="CO31">
        <f t="shared" ref="CO31:CO38" si="69">AVERAGE(CM31,CN31)</f>
        <v>7</v>
      </c>
      <c r="CP31">
        <v>3</v>
      </c>
      <c r="CS31" t="s">
        <v>132</v>
      </c>
      <c r="CT31" t="s">
        <v>66</v>
      </c>
      <c r="CU31">
        <v>352</v>
      </c>
      <c r="CV31">
        <v>3.23</v>
      </c>
      <c r="CW31">
        <v>3.27</v>
      </c>
      <c r="CX31">
        <f t="shared" ref="CX31:CX38" si="70">AVERAGE(CV31,CW31)</f>
        <v>3.25</v>
      </c>
      <c r="CY31">
        <v>180</v>
      </c>
      <c r="CZ31">
        <v>180</v>
      </c>
      <c r="DA31">
        <f t="shared" ref="DA31:DA38" si="71">AVERAGE(CY31,CZ31)</f>
        <v>180</v>
      </c>
      <c r="DB31">
        <v>5</v>
      </c>
      <c r="DC31">
        <v>8</v>
      </c>
      <c r="DD31">
        <f t="shared" ref="DD31:DD38" si="72">AVERAGE(DB31,DC31)</f>
        <v>6.5</v>
      </c>
      <c r="DE31">
        <v>15</v>
      </c>
      <c r="DF31">
        <v>20</v>
      </c>
      <c r="DG31">
        <f t="shared" ref="DG31:DG38" si="73">AVERAGE(DE31,DF31)</f>
        <v>17.5</v>
      </c>
      <c r="DH31">
        <v>3.5</v>
      </c>
      <c r="DI31">
        <v>17.2</v>
      </c>
      <c r="DJ31">
        <v>19</v>
      </c>
      <c r="DK31">
        <v>14.4</v>
      </c>
      <c r="DL31">
        <v>17.3</v>
      </c>
    </row>
    <row r="32" spans="1:116" x14ac:dyDescent="0.25">
      <c r="B32" t="s">
        <v>16</v>
      </c>
      <c r="C32">
        <v>362</v>
      </c>
      <c r="D32">
        <v>2.78</v>
      </c>
      <c r="E32">
        <v>3.8</v>
      </c>
      <c r="F32">
        <f t="shared" ref="F32:F38" si="74">AVERAGE(D32,E32)</f>
        <v>3.29</v>
      </c>
      <c r="G32">
        <v>92</v>
      </c>
      <c r="H32">
        <v>180</v>
      </c>
      <c r="I32">
        <f t="shared" ref="I32:I38" si="75">AVERAGE(G32,H32)</f>
        <v>136</v>
      </c>
      <c r="J32">
        <v>10</v>
      </c>
      <c r="K32">
        <v>8</v>
      </c>
      <c r="L32">
        <f t="shared" ref="L32:L38" si="76">AVERAGE(J32,K32)</f>
        <v>9</v>
      </c>
      <c r="M32">
        <v>7</v>
      </c>
      <c r="N32">
        <v>24</v>
      </c>
      <c r="O32">
        <f t="shared" ref="O32:O38" si="77">AVERAGE(M32,N32)</f>
        <v>15.5</v>
      </c>
      <c r="P32">
        <v>0</v>
      </c>
      <c r="V32" t="s">
        <v>16</v>
      </c>
      <c r="X32">
        <v>3.57</v>
      </c>
      <c r="Y32">
        <v>3.2</v>
      </c>
      <c r="Z32">
        <f t="shared" ref="Z32:Z38" si="78">AVERAGE(X32,Y32)</f>
        <v>3.3849999999999998</v>
      </c>
      <c r="AA32">
        <v>180</v>
      </c>
      <c r="AB32">
        <v>180</v>
      </c>
      <c r="AC32">
        <f t="shared" si="55"/>
        <v>180</v>
      </c>
      <c r="AD32">
        <v>5</v>
      </c>
      <c r="AE32">
        <v>10</v>
      </c>
      <c r="AF32">
        <f t="shared" si="56"/>
        <v>7.5</v>
      </c>
      <c r="AG32">
        <v>81</v>
      </c>
      <c r="AH32">
        <v>42</v>
      </c>
      <c r="AI32">
        <f t="shared" si="57"/>
        <v>61.5</v>
      </c>
      <c r="AJ32">
        <v>0</v>
      </c>
      <c r="AN32" t="s">
        <v>16</v>
      </c>
      <c r="AO32">
        <v>358</v>
      </c>
      <c r="AP32">
        <v>3.48</v>
      </c>
      <c r="AQ32">
        <v>2.7</v>
      </c>
      <c r="AR32">
        <f t="shared" si="58"/>
        <v>3.09</v>
      </c>
      <c r="AS32">
        <v>180</v>
      </c>
      <c r="AT32">
        <v>180</v>
      </c>
      <c r="AU32">
        <f t="shared" si="59"/>
        <v>180</v>
      </c>
      <c r="AV32">
        <v>4</v>
      </c>
      <c r="AW32">
        <v>11</v>
      </c>
      <c r="AX32">
        <f t="shared" si="60"/>
        <v>7.5</v>
      </c>
      <c r="AY32">
        <v>30</v>
      </c>
      <c r="AZ32">
        <v>12</v>
      </c>
      <c r="BA32">
        <f t="shared" si="61"/>
        <v>21</v>
      </c>
      <c r="BB32">
        <v>0</v>
      </c>
      <c r="BE32">
        <v>16.600000000000001</v>
      </c>
      <c r="BF32">
        <v>17.7</v>
      </c>
      <c r="BJ32" t="s">
        <v>16</v>
      </c>
      <c r="BN32" t="e">
        <f t="shared" si="62"/>
        <v>#DIV/0!</v>
      </c>
      <c r="BQ32" t="e">
        <f t="shared" si="63"/>
        <v>#DIV/0!</v>
      </c>
      <c r="BR32">
        <v>10</v>
      </c>
      <c r="BS32">
        <v>5</v>
      </c>
      <c r="BT32">
        <f t="shared" si="64"/>
        <v>7.5</v>
      </c>
      <c r="BU32">
        <v>10</v>
      </c>
      <c r="BV32">
        <v>6</v>
      </c>
      <c r="BW32">
        <f t="shared" si="65"/>
        <v>8</v>
      </c>
      <c r="BX32">
        <v>2.5</v>
      </c>
      <c r="CB32" t="s">
        <v>16</v>
      </c>
      <c r="CD32">
        <v>4.5999999999999996</v>
      </c>
      <c r="CE32">
        <v>4.8899999999999997</v>
      </c>
      <c r="CF32">
        <f t="shared" si="66"/>
        <v>4.7449999999999992</v>
      </c>
      <c r="CG32">
        <v>180</v>
      </c>
      <c r="CH32">
        <v>180</v>
      </c>
      <c r="CI32">
        <f t="shared" si="67"/>
        <v>180</v>
      </c>
      <c r="CJ32">
        <v>10</v>
      </c>
      <c r="CK32">
        <v>11</v>
      </c>
      <c r="CL32">
        <f t="shared" si="68"/>
        <v>10.5</v>
      </c>
      <c r="CM32">
        <v>15</v>
      </c>
      <c r="CN32">
        <v>15</v>
      </c>
      <c r="CO32">
        <f t="shared" si="69"/>
        <v>15</v>
      </c>
      <c r="CP32">
        <v>4</v>
      </c>
      <c r="CT32" t="s">
        <v>16</v>
      </c>
      <c r="CU32">
        <v>362</v>
      </c>
      <c r="CV32">
        <v>3.21</v>
      </c>
      <c r="CW32">
        <v>2.19</v>
      </c>
      <c r="CX32">
        <f t="shared" si="70"/>
        <v>2.7</v>
      </c>
      <c r="CY32">
        <v>180</v>
      </c>
      <c r="CZ32">
        <v>180</v>
      </c>
      <c r="DA32">
        <f t="shared" si="71"/>
        <v>180</v>
      </c>
      <c r="DB32">
        <v>8</v>
      </c>
      <c r="DC32">
        <v>5</v>
      </c>
      <c r="DD32">
        <f t="shared" si="72"/>
        <v>6.5</v>
      </c>
      <c r="DE32">
        <v>10</v>
      </c>
      <c r="DF32">
        <v>12</v>
      </c>
      <c r="DG32">
        <f t="shared" si="73"/>
        <v>11</v>
      </c>
      <c r="DH32">
        <v>4</v>
      </c>
      <c r="DI32">
        <v>17.100000000000001</v>
      </c>
      <c r="DJ32">
        <v>17.7</v>
      </c>
      <c r="DK32">
        <v>12.6</v>
      </c>
      <c r="DL32">
        <v>17.2</v>
      </c>
    </row>
    <row r="33" spans="1:116" x14ac:dyDescent="0.25">
      <c r="B33" t="s">
        <v>17</v>
      </c>
      <c r="C33">
        <v>370</v>
      </c>
      <c r="D33">
        <v>3.43</v>
      </c>
      <c r="E33">
        <v>2.7</v>
      </c>
      <c r="F33">
        <f t="shared" si="74"/>
        <v>3.0650000000000004</v>
      </c>
      <c r="G33">
        <v>180</v>
      </c>
      <c r="H33">
        <v>180</v>
      </c>
      <c r="I33">
        <f t="shared" si="75"/>
        <v>180</v>
      </c>
      <c r="J33">
        <v>10</v>
      </c>
      <c r="K33">
        <v>10</v>
      </c>
      <c r="L33">
        <f t="shared" si="76"/>
        <v>10</v>
      </c>
      <c r="M33">
        <v>22</v>
      </c>
      <c r="N33">
        <v>24</v>
      </c>
      <c r="O33">
        <f t="shared" si="77"/>
        <v>23</v>
      </c>
      <c r="P33">
        <v>0</v>
      </c>
      <c r="V33" t="s">
        <v>17</v>
      </c>
      <c r="X33">
        <v>2.84</v>
      </c>
      <c r="Y33">
        <v>4.1500000000000004</v>
      </c>
      <c r="Z33">
        <f t="shared" si="78"/>
        <v>3.4950000000000001</v>
      </c>
      <c r="AA33">
        <v>180</v>
      </c>
      <c r="AB33">
        <v>180</v>
      </c>
      <c r="AC33">
        <f t="shared" si="55"/>
        <v>180</v>
      </c>
      <c r="AD33">
        <v>2</v>
      </c>
      <c r="AE33">
        <v>9</v>
      </c>
      <c r="AF33">
        <f t="shared" si="56"/>
        <v>5.5</v>
      </c>
      <c r="AG33">
        <v>105</v>
      </c>
      <c r="AH33">
        <v>80</v>
      </c>
      <c r="AI33">
        <f t="shared" si="57"/>
        <v>92.5</v>
      </c>
      <c r="AJ33">
        <v>0</v>
      </c>
      <c r="AN33" t="s">
        <v>17</v>
      </c>
      <c r="AO33">
        <v>386</v>
      </c>
      <c r="AP33">
        <v>3.68</v>
      </c>
      <c r="AQ33">
        <v>2.58</v>
      </c>
      <c r="AR33">
        <f t="shared" si="58"/>
        <v>3.13</v>
      </c>
      <c r="AS33">
        <v>180</v>
      </c>
      <c r="AT33">
        <v>110</v>
      </c>
      <c r="AU33">
        <f t="shared" si="59"/>
        <v>145</v>
      </c>
      <c r="AV33">
        <v>7</v>
      </c>
      <c r="AW33">
        <v>5</v>
      </c>
      <c r="AX33">
        <f t="shared" si="60"/>
        <v>6</v>
      </c>
      <c r="AY33">
        <v>86</v>
      </c>
      <c r="AZ33">
        <v>88</v>
      </c>
      <c r="BA33">
        <f t="shared" si="61"/>
        <v>87</v>
      </c>
      <c r="BB33">
        <v>0</v>
      </c>
      <c r="BE33">
        <v>16.100000000000001</v>
      </c>
      <c r="BF33">
        <v>18.600000000000001</v>
      </c>
      <c r="BJ33" t="s">
        <v>17</v>
      </c>
      <c r="BN33" t="e">
        <f t="shared" si="62"/>
        <v>#DIV/0!</v>
      </c>
      <c r="BQ33" t="e">
        <f t="shared" si="63"/>
        <v>#DIV/0!</v>
      </c>
      <c r="BR33">
        <v>2</v>
      </c>
      <c r="BS33">
        <v>7</v>
      </c>
      <c r="BT33">
        <f t="shared" si="64"/>
        <v>4.5</v>
      </c>
      <c r="BU33">
        <v>8</v>
      </c>
      <c r="BV33">
        <v>13</v>
      </c>
      <c r="BW33">
        <f t="shared" si="65"/>
        <v>10.5</v>
      </c>
      <c r="BX33">
        <v>1</v>
      </c>
      <c r="CB33" t="s">
        <v>17</v>
      </c>
      <c r="CD33">
        <v>3.58</v>
      </c>
      <c r="CE33">
        <v>6.42</v>
      </c>
      <c r="CF33">
        <f t="shared" si="66"/>
        <v>5</v>
      </c>
      <c r="CG33">
        <v>180</v>
      </c>
      <c r="CH33">
        <v>180</v>
      </c>
      <c r="CI33">
        <f t="shared" si="67"/>
        <v>180</v>
      </c>
      <c r="CJ33">
        <v>6</v>
      </c>
      <c r="CK33">
        <v>6</v>
      </c>
      <c r="CL33">
        <f t="shared" si="68"/>
        <v>6</v>
      </c>
      <c r="CM33">
        <v>13</v>
      </c>
      <c r="CN33">
        <v>12</v>
      </c>
      <c r="CO33">
        <f t="shared" si="69"/>
        <v>12.5</v>
      </c>
      <c r="CP33">
        <v>3</v>
      </c>
      <c r="CT33" t="s">
        <v>17</v>
      </c>
      <c r="CU33">
        <v>382</v>
      </c>
      <c r="CV33">
        <v>3.2</v>
      </c>
      <c r="CW33">
        <v>2</v>
      </c>
      <c r="CX33">
        <f t="shared" si="70"/>
        <v>2.6</v>
      </c>
      <c r="CY33">
        <v>180</v>
      </c>
      <c r="CZ33">
        <v>180</v>
      </c>
      <c r="DA33">
        <f t="shared" si="71"/>
        <v>180</v>
      </c>
      <c r="DB33">
        <v>8</v>
      </c>
      <c r="DC33">
        <v>12</v>
      </c>
      <c r="DD33">
        <f t="shared" si="72"/>
        <v>10</v>
      </c>
      <c r="DE33">
        <v>8</v>
      </c>
      <c r="DF33">
        <v>21</v>
      </c>
      <c r="DG33">
        <f t="shared" si="73"/>
        <v>14.5</v>
      </c>
      <c r="DH33">
        <v>3</v>
      </c>
      <c r="DI33">
        <v>16.600000000000001</v>
      </c>
      <c r="DJ33">
        <v>17.8</v>
      </c>
      <c r="DK33">
        <v>14.3</v>
      </c>
      <c r="DL33">
        <v>18.600000000000001</v>
      </c>
    </row>
    <row r="34" spans="1:116" x14ac:dyDescent="0.25">
      <c r="B34" t="s">
        <v>18</v>
      </c>
      <c r="C34">
        <v>334</v>
      </c>
      <c r="D34">
        <v>2.09</v>
      </c>
      <c r="E34">
        <v>2.09</v>
      </c>
      <c r="F34">
        <f t="shared" si="74"/>
        <v>2.09</v>
      </c>
      <c r="G34">
        <v>116</v>
      </c>
      <c r="H34">
        <v>180</v>
      </c>
      <c r="I34">
        <f t="shared" si="75"/>
        <v>148</v>
      </c>
      <c r="J34">
        <v>18</v>
      </c>
      <c r="K34">
        <v>2</v>
      </c>
      <c r="L34">
        <f t="shared" si="76"/>
        <v>10</v>
      </c>
      <c r="M34">
        <v>20</v>
      </c>
      <c r="N34">
        <v>22</v>
      </c>
      <c r="O34">
        <f t="shared" si="77"/>
        <v>21</v>
      </c>
      <c r="P34">
        <v>0</v>
      </c>
      <c r="V34" t="s">
        <v>18</v>
      </c>
      <c r="X34">
        <v>3.1</v>
      </c>
      <c r="Y34">
        <v>4.0999999999999996</v>
      </c>
      <c r="Z34">
        <f t="shared" si="78"/>
        <v>3.5999999999999996</v>
      </c>
      <c r="AA34">
        <v>180</v>
      </c>
      <c r="AB34">
        <v>180</v>
      </c>
      <c r="AC34">
        <f t="shared" si="55"/>
        <v>180</v>
      </c>
      <c r="AD34">
        <v>4</v>
      </c>
      <c r="AE34">
        <v>3</v>
      </c>
      <c r="AF34">
        <f t="shared" si="56"/>
        <v>3.5</v>
      </c>
      <c r="AG34">
        <v>92</v>
      </c>
      <c r="AH34">
        <v>102</v>
      </c>
      <c r="AI34">
        <f t="shared" si="57"/>
        <v>97</v>
      </c>
      <c r="AJ34">
        <v>0</v>
      </c>
      <c r="AN34" t="s">
        <v>18</v>
      </c>
      <c r="AO34">
        <v>342</v>
      </c>
      <c r="AP34">
        <v>4.75</v>
      </c>
      <c r="AQ34">
        <v>3</v>
      </c>
      <c r="AR34">
        <f t="shared" si="58"/>
        <v>3.875</v>
      </c>
      <c r="AS34">
        <v>57</v>
      </c>
      <c r="AT34">
        <v>120</v>
      </c>
      <c r="AU34">
        <f t="shared" si="59"/>
        <v>88.5</v>
      </c>
      <c r="AV34">
        <v>4</v>
      </c>
      <c r="AW34">
        <v>6</v>
      </c>
      <c r="AX34">
        <f t="shared" si="60"/>
        <v>5</v>
      </c>
      <c r="AY34">
        <v>104</v>
      </c>
      <c r="AZ34">
        <v>121</v>
      </c>
      <c r="BA34">
        <f t="shared" si="61"/>
        <v>112.5</v>
      </c>
      <c r="BB34">
        <v>0</v>
      </c>
      <c r="BE34">
        <v>15.9</v>
      </c>
      <c r="BF34">
        <v>18.2</v>
      </c>
      <c r="BJ34" t="s">
        <v>18</v>
      </c>
      <c r="BN34" t="e">
        <f t="shared" si="62"/>
        <v>#DIV/0!</v>
      </c>
      <c r="BQ34" t="e">
        <f t="shared" si="63"/>
        <v>#DIV/0!</v>
      </c>
      <c r="BR34">
        <v>8</v>
      </c>
      <c r="BS34">
        <v>5</v>
      </c>
      <c r="BT34">
        <f t="shared" si="64"/>
        <v>6.5</v>
      </c>
      <c r="BU34">
        <v>8</v>
      </c>
      <c r="BV34">
        <v>13</v>
      </c>
      <c r="BW34">
        <f t="shared" si="65"/>
        <v>10.5</v>
      </c>
      <c r="BX34">
        <v>1.5</v>
      </c>
      <c r="CB34" t="s">
        <v>18</v>
      </c>
      <c r="CD34">
        <v>6.33</v>
      </c>
      <c r="CE34">
        <v>7.4</v>
      </c>
      <c r="CF34">
        <f t="shared" si="66"/>
        <v>6.8650000000000002</v>
      </c>
      <c r="CG34">
        <v>180</v>
      </c>
      <c r="CH34">
        <v>180</v>
      </c>
      <c r="CI34">
        <f t="shared" si="67"/>
        <v>180</v>
      </c>
      <c r="CJ34">
        <v>4</v>
      </c>
      <c r="CK34">
        <v>7</v>
      </c>
      <c r="CL34">
        <f t="shared" si="68"/>
        <v>5.5</v>
      </c>
      <c r="CM34">
        <v>15</v>
      </c>
      <c r="CN34">
        <v>10</v>
      </c>
      <c r="CO34">
        <f t="shared" si="69"/>
        <v>12.5</v>
      </c>
      <c r="CP34">
        <v>4</v>
      </c>
      <c r="CT34" t="s">
        <v>18</v>
      </c>
      <c r="CU34">
        <v>334</v>
      </c>
      <c r="CV34">
        <v>5.54</v>
      </c>
      <c r="CW34">
        <v>5.91</v>
      </c>
      <c r="CX34">
        <f t="shared" si="70"/>
        <v>5.7249999999999996</v>
      </c>
      <c r="CY34">
        <v>180</v>
      </c>
      <c r="CZ34">
        <v>180</v>
      </c>
      <c r="DA34">
        <f t="shared" si="71"/>
        <v>180</v>
      </c>
      <c r="DB34">
        <v>3</v>
      </c>
      <c r="DC34">
        <v>5</v>
      </c>
      <c r="DD34">
        <f t="shared" si="72"/>
        <v>4</v>
      </c>
      <c r="DE34">
        <v>25</v>
      </c>
      <c r="DF34">
        <v>11</v>
      </c>
      <c r="DG34">
        <f t="shared" si="73"/>
        <v>18</v>
      </c>
      <c r="DH34">
        <v>4</v>
      </c>
      <c r="DI34">
        <v>16.100000000000001</v>
      </c>
      <c r="DJ34">
        <v>18.5</v>
      </c>
      <c r="DK34">
        <v>12</v>
      </c>
      <c r="DL34">
        <v>16.399999999999999</v>
      </c>
    </row>
    <row r="35" spans="1:116" x14ac:dyDescent="0.25">
      <c r="B35" t="s">
        <v>19</v>
      </c>
      <c r="C35">
        <v>454</v>
      </c>
      <c r="D35">
        <v>2.23</v>
      </c>
      <c r="E35">
        <v>2.56</v>
      </c>
      <c r="F35">
        <f t="shared" si="74"/>
        <v>2.395</v>
      </c>
      <c r="G35">
        <v>180</v>
      </c>
      <c r="H35">
        <v>73</v>
      </c>
      <c r="I35">
        <f t="shared" si="75"/>
        <v>126.5</v>
      </c>
      <c r="J35">
        <v>6</v>
      </c>
      <c r="K35">
        <v>6</v>
      </c>
      <c r="L35">
        <f t="shared" si="76"/>
        <v>6</v>
      </c>
      <c r="M35">
        <v>25</v>
      </c>
      <c r="N35">
        <v>16</v>
      </c>
      <c r="O35">
        <f t="shared" si="77"/>
        <v>20.5</v>
      </c>
      <c r="P35">
        <v>0</v>
      </c>
      <c r="V35" t="s">
        <v>19</v>
      </c>
      <c r="X35">
        <v>2.4900000000000002</v>
      </c>
      <c r="Y35">
        <v>1.96</v>
      </c>
      <c r="Z35">
        <f t="shared" si="78"/>
        <v>2.2250000000000001</v>
      </c>
      <c r="AA35">
        <v>180</v>
      </c>
      <c r="AB35">
        <v>180</v>
      </c>
      <c r="AC35">
        <f t="shared" si="55"/>
        <v>180</v>
      </c>
      <c r="AD35">
        <v>8</v>
      </c>
      <c r="AE35">
        <v>21</v>
      </c>
      <c r="AF35">
        <f t="shared" si="56"/>
        <v>14.5</v>
      </c>
      <c r="AG35">
        <v>125</v>
      </c>
      <c r="AH35">
        <v>72</v>
      </c>
      <c r="AI35">
        <f t="shared" si="57"/>
        <v>98.5</v>
      </c>
      <c r="AJ35">
        <v>0</v>
      </c>
      <c r="AN35" t="s">
        <v>19</v>
      </c>
      <c r="AO35">
        <v>458</v>
      </c>
      <c r="AP35">
        <v>2.2999999999999998</v>
      </c>
      <c r="AQ35">
        <v>2.39</v>
      </c>
      <c r="AR35">
        <f t="shared" si="58"/>
        <v>2.3449999999999998</v>
      </c>
      <c r="AS35">
        <v>101</v>
      </c>
      <c r="AT35">
        <v>180</v>
      </c>
      <c r="AU35">
        <f t="shared" si="59"/>
        <v>140.5</v>
      </c>
      <c r="AV35">
        <v>8</v>
      </c>
      <c r="AW35">
        <v>2</v>
      </c>
      <c r="AX35">
        <f t="shared" si="60"/>
        <v>5</v>
      </c>
      <c r="AY35">
        <v>90</v>
      </c>
      <c r="AZ35">
        <v>66</v>
      </c>
      <c r="BA35">
        <f t="shared" si="61"/>
        <v>78</v>
      </c>
      <c r="BB35">
        <v>0</v>
      </c>
      <c r="BE35">
        <v>18</v>
      </c>
      <c r="BF35">
        <v>21</v>
      </c>
      <c r="BJ35" t="s">
        <v>19</v>
      </c>
      <c r="BN35" t="e">
        <f t="shared" si="62"/>
        <v>#DIV/0!</v>
      </c>
      <c r="BQ35" t="e">
        <f t="shared" si="63"/>
        <v>#DIV/0!</v>
      </c>
      <c r="BR35">
        <v>5</v>
      </c>
      <c r="BS35">
        <v>3</v>
      </c>
      <c r="BT35">
        <f t="shared" si="64"/>
        <v>4</v>
      </c>
      <c r="BU35">
        <v>28</v>
      </c>
      <c r="BV35">
        <v>39</v>
      </c>
      <c r="BW35">
        <f t="shared" si="65"/>
        <v>33.5</v>
      </c>
      <c r="BX35">
        <v>2.5</v>
      </c>
      <c r="CB35" t="s">
        <v>19</v>
      </c>
      <c r="CD35">
        <v>4.3099999999999996</v>
      </c>
      <c r="CE35">
        <v>4.1900000000000004</v>
      </c>
      <c r="CF35">
        <f t="shared" si="66"/>
        <v>4.25</v>
      </c>
      <c r="CG35">
        <v>180</v>
      </c>
      <c r="CH35">
        <v>180</v>
      </c>
      <c r="CI35">
        <f t="shared" si="67"/>
        <v>180</v>
      </c>
      <c r="CJ35">
        <v>11</v>
      </c>
      <c r="CK35">
        <v>8</v>
      </c>
      <c r="CL35">
        <f t="shared" si="68"/>
        <v>9.5</v>
      </c>
      <c r="CM35">
        <v>13</v>
      </c>
      <c r="CN35">
        <v>12</v>
      </c>
      <c r="CO35">
        <f t="shared" si="69"/>
        <v>12.5</v>
      </c>
      <c r="CP35">
        <v>4</v>
      </c>
      <c r="CT35" t="s">
        <v>19</v>
      </c>
      <c r="CU35">
        <v>460</v>
      </c>
      <c r="CV35">
        <v>3.18</v>
      </c>
      <c r="CW35">
        <v>3.73</v>
      </c>
      <c r="CX35">
        <f t="shared" si="70"/>
        <v>3.4550000000000001</v>
      </c>
      <c r="CY35">
        <v>180</v>
      </c>
      <c r="CZ35">
        <v>180</v>
      </c>
      <c r="DA35">
        <f t="shared" si="71"/>
        <v>180</v>
      </c>
      <c r="DB35">
        <v>10</v>
      </c>
      <c r="DC35">
        <v>7</v>
      </c>
      <c r="DD35">
        <f t="shared" si="72"/>
        <v>8.5</v>
      </c>
      <c r="DE35">
        <v>24</v>
      </c>
      <c r="DF35">
        <v>24</v>
      </c>
      <c r="DG35">
        <f t="shared" si="73"/>
        <v>24</v>
      </c>
      <c r="DH35">
        <v>4</v>
      </c>
      <c r="DI35">
        <v>18</v>
      </c>
      <c r="DJ35">
        <v>19.7</v>
      </c>
      <c r="DK35">
        <v>15.3</v>
      </c>
      <c r="DL35">
        <v>19.5</v>
      </c>
    </row>
    <row r="36" spans="1:116" x14ac:dyDescent="0.25">
      <c r="A36" t="s">
        <v>67</v>
      </c>
      <c r="B36" t="s">
        <v>43</v>
      </c>
      <c r="C36">
        <v>410</v>
      </c>
      <c r="D36">
        <v>2.25</v>
      </c>
      <c r="E36">
        <v>2.1800000000000002</v>
      </c>
      <c r="F36">
        <f t="shared" si="74"/>
        <v>2.2149999999999999</v>
      </c>
      <c r="G36">
        <v>133</v>
      </c>
      <c r="H36">
        <v>180</v>
      </c>
      <c r="I36">
        <f t="shared" si="75"/>
        <v>156.5</v>
      </c>
      <c r="J36">
        <v>14</v>
      </c>
      <c r="K36">
        <v>12</v>
      </c>
      <c r="L36">
        <f t="shared" si="76"/>
        <v>13</v>
      </c>
      <c r="M36">
        <v>23</v>
      </c>
      <c r="N36">
        <v>7</v>
      </c>
      <c r="O36">
        <f t="shared" si="77"/>
        <v>15</v>
      </c>
      <c r="P36">
        <v>0</v>
      </c>
      <c r="U36" t="s">
        <v>74</v>
      </c>
      <c r="V36" t="s">
        <v>43</v>
      </c>
      <c r="Z36" t="e">
        <f t="shared" si="78"/>
        <v>#DIV/0!</v>
      </c>
      <c r="AC36" t="e">
        <f t="shared" si="55"/>
        <v>#DIV/0!</v>
      </c>
      <c r="AD36">
        <v>7</v>
      </c>
      <c r="AE36">
        <v>6</v>
      </c>
      <c r="AF36">
        <f t="shared" si="56"/>
        <v>6.5</v>
      </c>
      <c r="AG36">
        <v>58</v>
      </c>
      <c r="AH36">
        <v>83</v>
      </c>
      <c r="AI36">
        <f t="shared" si="57"/>
        <v>70.5</v>
      </c>
      <c r="AJ36">
        <v>0</v>
      </c>
      <c r="AM36" t="s">
        <v>124</v>
      </c>
      <c r="AN36" t="s">
        <v>43</v>
      </c>
      <c r="AO36">
        <v>422</v>
      </c>
      <c r="AP36">
        <v>2.6</v>
      </c>
      <c r="AQ36">
        <v>1.86</v>
      </c>
      <c r="AR36">
        <f t="shared" si="58"/>
        <v>2.23</v>
      </c>
      <c r="AS36">
        <v>180</v>
      </c>
      <c r="AT36">
        <v>180</v>
      </c>
      <c r="AU36">
        <f t="shared" si="59"/>
        <v>180</v>
      </c>
      <c r="AV36">
        <v>3</v>
      </c>
      <c r="AW36">
        <v>3</v>
      </c>
      <c r="AX36">
        <f t="shared" si="60"/>
        <v>3</v>
      </c>
      <c r="AY36">
        <v>53</v>
      </c>
      <c r="AZ36">
        <v>62</v>
      </c>
      <c r="BA36">
        <f t="shared" si="61"/>
        <v>57.5</v>
      </c>
      <c r="BB36">
        <v>0</v>
      </c>
      <c r="BE36">
        <v>18.399999999999999</v>
      </c>
      <c r="BF36">
        <v>18.2</v>
      </c>
      <c r="BI36" t="s">
        <v>131</v>
      </c>
      <c r="BJ36" t="s">
        <v>43</v>
      </c>
      <c r="BN36" t="e">
        <f t="shared" si="62"/>
        <v>#DIV/0!</v>
      </c>
      <c r="BQ36" t="e">
        <f t="shared" si="63"/>
        <v>#DIV/0!</v>
      </c>
      <c r="BR36">
        <v>19</v>
      </c>
      <c r="BS36">
        <v>6</v>
      </c>
      <c r="BT36">
        <f t="shared" si="64"/>
        <v>12.5</v>
      </c>
      <c r="BU36">
        <v>15</v>
      </c>
      <c r="BV36">
        <v>8</v>
      </c>
      <c r="BW36">
        <f t="shared" si="65"/>
        <v>11.5</v>
      </c>
      <c r="BX36">
        <v>2</v>
      </c>
      <c r="CA36" t="s">
        <v>134</v>
      </c>
      <c r="CB36" t="s">
        <v>43</v>
      </c>
      <c r="CD36">
        <v>4.55</v>
      </c>
      <c r="CE36">
        <v>3.72</v>
      </c>
      <c r="CF36">
        <f t="shared" si="66"/>
        <v>4.1349999999999998</v>
      </c>
      <c r="CG36">
        <v>71</v>
      </c>
      <c r="CH36">
        <v>180</v>
      </c>
      <c r="CI36">
        <f t="shared" si="67"/>
        <v>125.5</v>
      </c>
      <c r="CJ36">
        <v>7</v>
      </c>
      <c r="CK36">
        <v>5</v>
      </c>
      <c r="CL36">
        <f t="shared" si="68"/>
        <v>6</v>
      </c>
      <c r="CM36">
        <v>12</v>
      </c>
      <c r="CN36">
        <v>8</v>
      </c>
      <c r="CO36">
        <f t="shared" si="69"/>
        <v>10</v>
      </c>
      <c r="CP36">
        <v>4</v>
      </c>
      <c r="CS36" t="s">
        <v>137</v>
      </c>
      <c r="CT36" t="s">
        <v>43</v>
      </c>
      <c r="CU36">
        <v>408</v>
      </c>
      <c r="CV36">
        <v>3.82</v>
      </c>
      <c r="CW36">
        <v>4.8600000000000003</v>
      </c>
      <c r="CX36">
        <f t="shared" si="70"/>
        <v>4.34</v>
      </c>
      <c r="CY36">
        <v>180</v>
      </c>
      <c r="CZ36">
        <v>180</v>
      </c>
      <c r="DA36">
        <f t="shared" si="71"/>
        <v>180</v>
      </c>
      <c r="DB36">
        <v>6</v>
      </c>
      <c r="DC36">
        <v>3</v>
      </c>
      <c r="DD36">
        <f t="shared" si="72"/>
        <v>4.5</v>
      </c>
      <c r="DE36">
        <v>7</v>
      </c>
      <c r="DF36">
        <v>12</v>
      </c>
      <c r="DG36">
        <f t="shared" si="73"/>
        <v>9.5</v>
      </c>
      <c r="DH36">
        <v>3.5</v>
      </c>
      <c r="DI36">
        <v>18.3</v>
      </c>
      <c r="DJ36">
        <v>18.3</v>
      </c>
      <c r="DK36">
        <v>14.5</v>
      </c>
      <c r="DL36">
        <v>18.3</v>
      </c>
    </row>
    <row r="37" spans="1:116" x14ac:dyDescent="0.25">
      <c r="B37" t="s">
        <v>44</v>
      </c>
      <c r="C37">
        <v>456</v>
      </c>
      <c r="D37">
        <v>2.66</v>
      </c>
      <c r="E37">
        <v>2.92</v>
      </c>
      <c r="F37">
        <f t="shared" si="74"/>
        <v>2.79</v>
      </c>
      <c r="G37">
        <v>120</v>
      </c>
      <c r="H37">
        <v>180</v>
      </c>
      <c r="I37">
        <f t="shared" si="75"/>
        <v>150</v>
      </c>
      <c r="J37">
        <v>8</v>
      </c>
      <c r="K37">
        <v>5</v>
      </c>
      <c r="L37">
        <f t="shared" si="76"/>
        <v>6.5</v>
      </c>
      <c r="M37">
        <v>21</v>
      </c>
      <c r="N37">
        <v>31</v>
      </c>
      <c r="O37">
        <f t="shared" si="77"/>
        <v>26</v>
      </c>
      <c r="P37">
        <v>0</v>
      </c>
      <c r="V37" t="s">
        <v>44</v>
      </c>
      <c r="Z37" t="e">
        <f t="shared" si="78"/>
        <v>#DIV/0!</v>
      </c>
      <c r="AC37" t="e">
        <f t="shared" si="55"/>
        <v>#DIV/0!</v>
      </c>
      <c r="AD37">
        <v>6</v>
      </c>
      <c r="AE37">
        <v>5</v>
      </c>
      <c r="AF37">
        <f t="shared" si="56"/>
        <v>5.5</v>
      </c>
      <c r="AG37">
        <v>55</v>
      </c>
      <c r="AH37">
        <v>75</v>
      </c>
      <c r="AI37">
        <f t="shared" si="57"/>
        <v>65</v>
      </c>
      <c r="AJ37">
        <v>0</v>
      </c>
      <c r="AN37" t="s">
        <v>44</v>
      </c>
      <c r="AO37">
        <v>466</v>
      </c>
      <c r="AP37">
        <v>2.17</v>
      </c>
      <c r="AQ37">
        <v>2.87</v>
      </c>
      <c r="AR37">
        <f t="shared" si="58"/>
        <v>2.52</v>
      </c>
      <c r="AS37">
        <v>180</v>
      </c>
      <c r="AT37">
        <v>180</v>
      </c>
      <c r="AU37">
        <f t="shared" si="59"/>
        <v>180</v>
      </c>
      <c r="AV37">
        <v>7</v>
      </c>
      <c r="AW37">
        <v>5</v>
      </c>
      <c r="AX37">
        <f t="shared" si="60"/>
        <v>6</v>
      </c>
      <c r="AY37">
        <v>73</v>
      </c>
      <c r="AZ37">
        <v>76</v>
      </c>
      <c r="BA37">
        <f t="shared" si="61"/>
        <v>74.5</v>
      </c>
      <c r="BB37">
        <v>0</v>
      </c>
      <c r="BE37">
        <v>17.399999999999999</v>
      </c>
      <c r="BF37">
        <v>20.6</v>
      </c>
      <c r="BJ37" t="s">
        <v>44</v>
      </c>
      <c r="BN37" t="e">
        <f t="shared" si="62"/>
        <v>#DIV/0!</v>
      </c>
      <c r="BQ37" t="e">
        <f t="shared" si="63"/>
        <v>#DIV/0!</v>
      </c>
      <c r="BR37">
        <v>5</v>
      </c>
      <c r="BS37">
        <v>7</v>
      </c>
      <c r="BT37">
        <f t="shared" si="64"/>
        <v>6</v>
      </c>
      <c r="BU37">
        <v>24</v>
      </c>
      <c r="BV37">
        <v>19</v>
      </c>
      <c r="BW37">
        <f t="shared" si="65"/>
        <v>21.5</v>
      </c>
      <c r="BX37">
        <v>1.5</v>
      </c>
      <c r="CB37" t="s">
        <v>44</v>
      </c>
      <c r="CD37">
        <v>3.62</v>
      </c>
      <c r="CE37">
        <v>3.07</v>
      </c>
      <c r="CF37">
        <f t="shared" si="66"/>
        <v>3.3449999999999998</v>
      </c>
      <c r="CG37">
        <v>180</v>
      </c>
      <c r="CH37">
        <v>180</v>
      </c>
      <c r="CI37">
        <f t="shared" si="67"/>
        <v>180</v>
      </c>
      <c r="CJ37">
        <v>12</v>
      </c>
      <c r="CK37">
        <v>6</v>
      </c>
      <c r="CL37">
        <f t="shared" si="68"/>
        <v>9</v>
      </c>
      <c r="CM37">
        <v>16</v>
      </c>
      <c r="CN37">
        <v>23</v>
      </c>
      <c r="CO37">
        <f t="shared" si="69"/>
        <v>19.5</v>
      </c>
      <c r="CP37">
        <v>3</v>
      </c>
      <c r="CT37" t="s">
        <v>44</v>
      </c>
      <c r="CU37">
        <v>460</v>
      </c>
      <c r="CV37">
        <v>4.26</v>
      </c>
      <c r="CW37">
        <v>4.3499999999999996</v>
      </c>
      <c r="CX37">
        <f t="shared" si="70"/>
        <v>4.3049999999999997</v>
      </c>
      <c r="CY37">
        <v>73</v>
      </c>
      <c r="CZ37">
        <v>180</v>
      </c>
      <c r="DA37">
        <f t="shared" si="71"/>
        <v>126.5</v>
      </c>
      <c r="DB37">
        <v>14</v>
      </c>
      <c r="DC37">
        <v>2</v>
      </c>
      <c r="DD37">
        <f t="shared" si="72"/>
        <v>8</v>
      </c>
      <c r="DE37">
        <v>16</v>
      </c>
      <c r="DF37">
        <v>17</v>
      </c>
      <c r="DG37">
        <f t="shared" si="73"/>
        <v>16.5</v>
      </c>
      <c r="DH37">
        <v>3</v>
      </c>
      <c r="DI37">
        <v>18.5</v>
      </c>
      <c r="DJ37">
        <v>20.2</v>
      </c>
      <c r="DK37">
        <v>15.3</v>
      </c>
      <c r="DL37">
        <v>18.3</v>
      </c>
    </row>
    <row r="38" spans="1:116" x14ac:dyDescent="0.25">
      <c r="B38" t="s">
        <v>45</v>
      </c>
      <c r="C38">
        <v>446</v>
      </c>
      <c r="D38">
        <v>2.0499999999999998</v>
      </c>
      <c r="E38">
        <v>1.76</v>
      </c>
      <c r="F38">
        <f t="shared" si="74"/>
        <v>1.9049999999999998</v>
      </c>
      <c r="G38">
        <v>169</v>
      </c>
      <c r="H38">
        <v>180</v>
      </c>
      <c r="I38">
        <f t="shared" si="75"/>
        <v>174.5</v>
      </c>
      <c r="J38">
        <v>33</v>
      </c>
      <c r="K38">
        <v>14</v>
      </c>
      <c r="L38">
        <f t="shared" si="76"/>
        <v>23.5</v>
      </c>
      <c r="M38">
        <v>15</v>
      </c>
      <c r="N38">
        <v>27</v>
      </c>
      <c r="O38">
        <f t="shared" si="77"/>
        <v>21</v>
      </c>
      <c r="P38">
        <v>0</v>
      </c>
      <c r="V38" t="s">
        <v>45</v>
      </c>
      <c r="Z38" t="e">
        <f t="shared" si="78"/>
        <v>#DIV/0!</v>
      </c>
      <c r="AC38" t="e">
        <f t="shared" si="55"/>
        <v>#DIV/0!</v>
      </c>
      <c r="AD38">
        <v>9</v>
      </c>
      <c r="AE38">
        <v>8</v>
      </c>
      <c r="AF38">
        <f t="shared" si="56"/>
        <v>8.5</v>
      </c>
      <c r="AG38">
        <v>81</v>
      </c>
      <c r="AH38">
        <v>80</v>
      </c>
      <c r="AI38">
        <f t="shared" si="57"/>
        <v>80.5</v>
      </c>
      <c r="AJ38">
        <v>0</v>
      </c>
      <c r="AN38" t="s">
        <v>45</v>
      </c>
      <c r="AO38">
        <v>466</v>
      </c>
      <c r="AP38">
        <v>8.1999999999999993</v>
      </c>
      <c r="AQ38">
        <v>2.4</v>
      </c>
      <c r="AR38">
        <f t="shared" si="58"/>
        <v>5.3</v>
      </c>
      <c r="AS38">
        <v>116</v>
      </c>
      <c r="AT38">
        <v>165</v>
      </c>
      <c r="AU38">
        <f t="shared" si="59"/>
        <v>140.5</v>
      </c>
      <c r="AV38">
        <v>8</v>
      </c>
      <c r="AW38">
        <v>3</v>
      </c>
      <c r="AX38">
        <f t="shared" si="60"/>
        <v>5.5</v>
      </c>
      <c r="AY38">
        <v>88</v>
      </c>
      <c r="AZ38">
        <v>89</v>
      </c>
      <c r="BA38">
        <f t="shared" si="61"/>
        <v>88.5</v>
      </c>
      <c r="BB38">
        <v>0</v>
      </c>
      <c r="BE38">
        <v>17.7</v>
      </c>
      <c r="BF38">
        <v>21.5</v>
      </c>
      <c r="BJ38" t="s">
        <v>45</v>
      </c>
      <c r="BN38" t="e">
        <f t="shared" si="62"/>
        <v>#DIV/0!</v>
      </c>
      <c r="BQ38" t="e">
        <f t="shared" si="63"/>
        <v>#DIV/0!</v>
      </c>
      <c r="BR38">
        <v>10</v>
      </c>
      <c r="BS38">
        <v>6</v>
      </c>
      <c r="BT38">
        <f t="shared" si="64"/>
        <v>8</v>
      </c>
      <c r="BU38">
        <v>34</v>
      </c>
      <c r="BV38">
        <v>20</v>
      </c>
      <c r="BW38">
        <f t="shared" si="65"/>
        <v>27</v>
      </c>
      <c r="BX38">
        <v>2</v>
      </c>
      <c r="CB38" t="s">
        <v>45</v>
      </c>
      <c r="CD38">
        <v>5.82</v>
      </c>
      <c r="CE38">
        <v>5.0599999999999996</v>
      </c>
      <c r="CF38">
        <f t="shared" si="66"/>
        <v>5.4399999999999995</v>
      </c>
      <c r="CG38">
        <v>180</v>
      </c>
      <c r="CH38">
        <v>180</v>
      </c>
      <c r="CI38">
        <f t="shared" si="67"/>
        <v>180</v>
      </c>
      <c r="CJ38">
        <v>10</v>
      </c>
      <c r="CK38">
        <v>14</v>
      </c>
      <c r="CL38">
        <f t="shared" si="68"/>
        <v>12</v>
      </c>
      <c r="CM38">
        <v>20</v>
      </c>
      <c r="CN38">
        <v>24</v>
      </c>
      <c r="CO38">
        <f t="shared" si="69"/>
        <v>22</v>
      </c>
      <c r="CP38">
        <v>2</v>
      </c>
      <c r="CT38" t="s">
        <v>45</v>
      </c>
      <c r="CU38">
        <v>452</v>
      </c>
      <c r="CV38">
        <v>6.72</v>
      </c>
      <c r="CW38">
        <v>3.46</v>
      </c>
      <c r="CX38">
        <f t="shared" si="70"/>
        <v>5.09</v>
      </c>
      <c r="CY38">
        <v>180</v>
      </c>
      <c r="CZ38">
        <v>180</v>
      </c>
      <c r="DA38">
        <f t="shared" si="71"/>
        <v>180</v>
      </c>
      <c r="DB38">
        <v>11</v>
      </c>
      <c r="DC38">
        <v>6</v>
      </c>
      <c r="DD38">
        <f t="shared" si="72"/>
        <v>8.5</v>
      </c>
      <c r="DE38">
        <v>12</v>
      </c>
      <c r="DF38">
        <v>13</v>
      </c>
      <c r="DG38">
        <f t="shared" si="73"/>
        <v>12.5</v>
      </c>
      <c r="DH38">
        <v>3</v>
      </c>
      <c r="DI38">
        <v>17.3</v>
      </c>
      <c r="DJ38">
        <v>19.5</v>
      </c>
      <c r="DK38">
        <v>17.2</v>
      </c>
      <c r="DL38">
        <v>19</v>
      </c>
    </row>
    <row r="39" spans="1:116" x14ac:dyDescent="0.25">
      <c r="C39">
        <f>AVERAGE(C31:C38)</f>
        <v>398</v>
      </c>
      <c r="F39">
        <f>AVERAGE(F31:F38)</f>
        <v>2.5137499999999999</v>
      </c>
      <c r="I39">
        <f>AVERAGE(I31:I38)</f>
        <v>154.25</v>
      </c>
      <c r="L39">
        <f>AVERAGE(L31:L38)</f>
        <v>10.375</v>
      </c>
      <c r="O39">
        <f>AVERAGE(O31:O38)</f>
        <v>20</v>
      </c>
      <c r="W39" t="e">
        <f>AVERAGE(W31:W38)</f>
        <v>#DIV/0!</v>
      </c>
      <c r="Z39" t="e">
        <f>AVERAGE(Z31:Z38)</f>
        <v>#DIV/0!</v>
      </c>
      <c r="AC39" t="e">
        <f>AVERAGE(AC31:AC38)</f>
        <v>#DIV/0!</v>
      </c>
      <c r="AF39">
        <f>AVERAGE(AF31:AF38)</f>
        <v>7.3125</v>
      </c>
      <c r="AI39">
        <f>AVERAGE(AI31:AI38)</f>
        <v>76.1875</v>
      </c>
      <c r="AO39">
        <f>AVERAGE(AO31:AO38)</f>
        <v>406.25</v>
      </c>
      <c r="AR39">
        <f>AVERAGE(AR31:AR38)</f>
        <v>3.0637499999999998</v>
      </c>
      <c r="AU39">
        <f>AVERAGE(AU31:AU38)</f>
        <v>142.1875</v>
      </c>
      <c r="AX39">
        <f>AVERAGE(AX31:AX38)</f>
        <v>6.1875</v>
      </c>
      <c r="BA39">
        <f>AVERAGE(BA31:BA38)</f>
        <v>77</v>
      </c>
      <c r="BE39">
        <f>AVERAGE(BE31:BE38)</f>
        <v>17.262499999999999</v>
      </c>
      <c r="BF39">
        <f>AVERAGE(BF31:BF38)</f>
        <v>19.324999999999999</v>
      </c>
      <c r="BK39" t="e">
        <f>AVERAGE(BK31:BK38)</f>
        <v>#DIV/0!</v>
      </c>
      <c r="BN39" t="e">
        <f>AVERAGE(BN31:BN38)</f>
        <v>#DIV/0!</v>
      </c>
      <c r="BQ39" t="e">
        <f>AVERAGE(BQ31:BQ38)</f>
        <v>#DIV/0!</v>
      </c>
      <c r="BT39">
        <f>AVERAGE(BT31:BT38)</f>
        <v>6.875</v>
      </c>
      <c r="BW39">
        <f>AVERAGE(BW31:BW38)</f>
        <v>16.8125</v>
      </c>
      <c r="BX39">
        <f>AVERAGE(BX31:BX38)</f>
        <v>1.625</v>
      </c>
      <c r="CC39" t="e">
        <f>AVERAGE(CC31:CC38)</f>
        <v>#DIV/0!</v>
      </c>
      <c r="CF39">
        <f>AVERAGE(CF31:CF38)</f>
        <v>4.6487499999999997</v>
      </c>
      <c r="CI39">
        <f>AVERAGE(CI31:CI38)</f>
        <v>172.5</v>
      </c>
      <c r="CL39">
        <f>AVERAGE(CL31:CL38)</f>
        <v>7.9375</v>
      </c>
      <c r="CO39">
        <f>AVERAGE(CO31:CO38)</f>
        <v>13.875</v>
      </c>
      <c r="CP39">
        <f>AVERAGE(CP31:CP38)</f>
        <v>3.375</v>
      </c>
      <c r="CU39">
        <f>AVERAGE(CU31:CU38)</f>
        <v>401.25</v>
      </c>
      <c r="CX39">
        <f>AVERAGE(CX31:CX38)</f>
        <v>3.933125</v>
      </c>
      <c r="DA39">
        <f>AVERAGE(DA31:DA38)</f>
        <v>173.3125</v>
      </c>
      <c r="DD39">
        <f>AVERAGE(DD31:DD38)</f>
        <v>7.0625</v>
      </c>
      <c r="DG39">
        <f>AVERAGE(DG31:DG38)</f>
        <v>15.4375</v>
      </c>
      <c r="DH39">
        <f>AVERAGE(DH31:DH38)</f>
        <v>3.5</v>
      </c>
      <c r="DI39">
        <f t="shared" ref="DI39:DJ39" si="79">AVERAGE(DI31:DI38)</f>
        <v>17.387499999999999</v>
      </c>
      <c r="DJ39">
        <f t="shared" si="79"/>
        <v>18.837499999999999</v>
      </c>
      <c r="DK39">
        <f>AVERAGE(DK31:DK38)</f>
        <v>14.45</v>
      </c>
      <c r="DL39">
        <f>AVERAGE(DL31:DL38)</f>
        <v>18.074999999999999</v>
      </c>
    </row>
    <row r="40" spans="1:116" x14ac:dyDescent="0.25">
      <c r="C40">
        <f>STDEV(C31:C38)/SQRT(COUNT(C31:C38))</f>
        <v>17.545858282145755</v>
      </c>
      <c r="F40">
        <f>STDEV(F31:F38)/SQRT(COUNT(F31:F38))</f>
        <v>0.1721651771244283</v>
      </c>
      <c r="I40">
        <f>STDEV(I31:I38)/SQRT(COUNT(I31:I38))</f>
        <v>6.4177488264967169</v>
      </c>
      <c r="L40">
        <f>STDEV(L31:L38)/SQRT(COUNT(L31:L38))</f>
        <v>2.0889804416782569</v>
      </c>
      <c r="O40">
        <f>STDEV(O31:O38)/SQRT(COUNT(O31:O38))</f>
        <v>1.3127125678206504</v>
      </c>
      <c r="W40" t="e">
        <f>STDEV(W31:W38)/SQRT(COUNT(W31:W38))</f>
        <v>#DIV/0!</v>
      </c>
      <c r="Z40" t="e">
        <f>STDEV(Z31:Z38)/SQRT(COUNT(Z31:Z38))</f>
        <v>#DIV/0!</v>
      </c>
      <c r="AC40" t="e">
        <f>STDEV(AC31:AC38)/SQRT(COUNT(AC31:AC38))</f>
        <v>#DIV/0!</v>
      </c>
      <c r="AF40">
        <f>STDEV(AF31:AF38)/SQRT(COUNT(AF31:AF38))</f>
        <v>1.1570340006116624</v>
      </c>
      <c r="AI40">
        <f>STDEV(AI31:AI38)/SQRT(COUNT(AI31:AI38))</f>
        <v>6.8464912155268047</v>
      </c>
      <c r="AO40">
        <f>STDEV(AO31:AO38)/SQRT(COUNT(AO31:AO38))</f>
        <v>18.839311103571244</v>
      </c>
      <c r="AR40">
        <f>STDEV(AR31:AR38)/SQRT(COUNT(AR31:AR38))</f>
        <v>0.38407675711652089</v>
      </c>
      <c r="AU40">
        <f>STDEV(AU31:AU38)/SQRT(COUNT(AU31:AU38))</f>
        <v>13.815408549617963</v>
      </c>
      <c r="AX40">
        <f>STDEV(AX31:AX38)/SQRT(COUNT(AX31:AX38))</f>
        <v>0.88103784173634025</v>
      </c>
      <c r="BA40">
        <f>STDEV(BA31:BA38)/SQRT(COUNT(BA31:BA38))</f>
        <v>9.8343421597118379</v>
      </c>
      <c r="BE40">
        <f>STDEV(BE31:BE38)/SQRT(COUNT(BE31:BE38))</f>
        <v>0.33377574807046689</v>
      </c>
      <c r="BF40">
        <f>STDEV(BF31:BF38)/SQRT(COUNT(BF31:BF38))</f>
        <v>0.51987292403322671</v>
      </c>
      <c r="BK40" t="e">
        <f>STDEV(BK31:BK38)/SQRT(COUNT(BK31:BK38))</f>
        <v>#DIV/0!</v>
      </c>
      <c r="BN40" t="e">
        <f>STDEV(BN31:BN38)/SQRT(COUNT(BN31:BN38))</f>
        <v>#DIV/0!</v>
      </c>
      <c r="BQ40" t="e">
        <f>STDEV(BQ31:BQ38)/SQRT(COUNT(BQ31:BQ38))</f>
        <v>#DIV/0!</v>
      </c>
      <c r="BT40">
        <f>STDEV(BT31:BT38)/SQRT(COUNT(BT31:BT38))</f>
        <v>0.93422045425202338</v>
      </c>
      <c r="BW40">
        <f>STDEV(BW31:BW38)/SQRT(COUNT(BW31:BW38))</f>
        <v>3.308454402846484</v>
      </c>
      <c r="BX40">
        <f>STDEV(BX31:BX38)/SQRT(COUNT(BX31:BX38))</f>
        <v>0.29504842217604116</v>
      </c>
      <c r="CC40" t="e">
        <f>STDEV(CC31:CC38)/SQRT(COUNT(CC31:CC38))</f>
        <v>#DIV/0!</v>
      </c>
      <c r="CF40">
        <f>STDEV(CF31:CF38)/SQRT(COUNT(CF31:CF38))</f>
        <v>0.40812479490259612</v>
      </c>
      <c r="CI40">
        <f>STDEV(CI31:CI38)/SQRT(COUNT(CI31:CI38))</f>
        <v>6.7486771190465804</v>
      </c>
      <c r="CL40">
        <f>STDEV(CL31:CL38)/SQRT(COUNT(CL31:CL38))</f>
        <v>0.9327259396904477</v>
      </c>
      <c r="CO40">
        <f>STDEV(CO31:CO38)/SQRT(COUNT(CO31:CO38))</f>
        <v>1.726241789056711</v>
      </c>
      <c r="CP40">
        <f>STDEV(CP31:CP38)/SQRT(COUNT(CP31:CP38))</f>
        <v>0.26305214040457559</v>
      </c>
      <c r="CU40">
        <f>STDEV(CU31:CU38)/SQRT(COUNT(CU31:CU38))</f>
        <v>18.118410132080729</v>
      </c>
      <c r="CX40">
        <f>STDEV(CX31:CX38)/SQRT(COUNT(CX31:CX38))</f>
        <v>0.39744938750110087</v>
      </c>
      <c r="DA40">
        <f>STDEV(DA31:DA38)/SQRT(COUNT(DA31:DA38))</f>
        <v>6.6874999999999991</v>
      </c>
      <c r="DD40">
        <f>STDEV(DD31:DD38)/SQRT(COUNT(DD31:DD38))</f>
        <v>0.73458868471702288</v>
      </c>
      <c r="DG40">
        <f>STDEV(DG31:DG38)/SQRT(COUNT(DG31:DG38))</f>
        <v>1.6350991123301537</v>
      </c>
      <c r="DH40">
        <f>STDEV(DH31:DH38)/SQRT(COUNT(DH31:DH38))</f>
        <v>0.16366341767699427</v>
      </c>
      <c r="DI40">
        <f t="shared" ref="DI40:DJ40" si="80">STDEV(DI31:DI38)/SQRT(COUNT(DI31:DI38))</f>
        <v>0.29425298881841683</v>
      </c>
      <c r="DJ40">
        <f t="shared" si="80"/>
        <v>0.32289842498399213</v>
      </c>
      <c r="DK40">
        <f>STDEV(DK31:DK38)/SQRT(COUNT(DK31:DK38))</f>
        <v>0.57414532754596004</v>
      </c>
      <c r="DL40">
        <f>STDEV(DL31:DL38)/SQRT(COUNT(DL31:DL38))</f>
        <v>0.36437323878525607</v>
      </c>
    </row>
    <row r="42" spans="1:116" ht="45" x14ac:dyDescent="0.25">
      <c r="A42" t="s">
        <v>6</v>
      </c>
      <c r="B42" t="s">
        <v>5</v>
      </c>
      <c r="U42" s="1" t="s">
        <v>6</v>
      </c>
      <c r="V42" t="s">
        <v>5</v>
      </c>
      <c r="AM42" s="1" t="s">
        <v>6</v>
      </c>
      <c r="AN42" t="s">
        <v>5</v>
      </c>
      <c r="BI42" s="1" t="s">
        <v>6</v>
      </c>
      <c r="BJ42" t="s">
        <v>5</v>
      </c>
      <c r="CA42" s="1" t="s">
        <v>6</v>
      </c>
      <c r="CB42" t="s">
        <v>5</v>
      </c>
      <c r="CS42" s="1" t="s">
        <v>6</v>
      </c>
      <c r="CT42" t="s">
        <v>5</v>
      </c>
    </row>
    <row r="43" spans="1:116" ht="75" x14ac:dyDescent="0.25">
      <c r="B43" t="s">
        <v>20</v>
      </c>
      <c r="C43" t="s">
        <v>52</v>
      </c>
      <c r="D43" t="s">
        <v>53</v>
      </c>
      <c r="E43" t="s">
        <v>54</v>
      </c>
      <c r="F43" t="s">
        <v>56</v>
      </c>
      <c r="G43" t="s">
        <v>55</v>
      </c>
      <c r="H43" t="s">
        <v>57</v>
      </c>
      <c r="I43" t="s">
        <v>58</v>
      </c>
      <c r="J43" t="s">
        <v>61</v>
      </c>
      <c r="K43" t="s">
        <v>62</v>
      </c>
      <c r="L43" t="s">
        <v>65</v>
      </c>
      <c r="M43" t="s">
        <v>63</v>
      </c>
      <c r="N43" t="s">
        <v>64</v>
      </c>
      <c r="O43" t="s">
        <v>60</v>
      </c>
      <c r="P43" t="s">
        <v>70</v>
      </c>
      <c r="U43" s="2" t="s">
        <v>73</v>
      </c>
      <c r="V43" t="s">
        <v>20</v>
      </c>
      <c r="W43" t="s">
        <v>52</v>
      </c>
      <c r="X43" t="s">
        <v>53</v>
      </c>
      <c r="Y43" t="s">
        <v>54</v>
      </c>
      <c r="Z43" t="s">
        <v>56</v>
      </c>
      <c r="AA43" t="s">
        <v>55</v>
      </c>
      <c r="AB43" t="s">
        <v>57</v>
      </c>
      <c r="AC43" t="s">
        <v>58</v>
      </c>
      <c r="AD43" t="s">
        <v>61</v>
      </c>
      <c r="AE43" t="s">
        <v>62</v>
      </c>
      <c r="AF43" t="s">
        <v>65</v>
      </c>
      <c r="AG43" t="s">
        <v>63</v>
      </c>
      <c r="AH43" t="s">
        <v>64</v>
      </c>
      <c r="AI43" t="s">
        <v>60</v>
      </c>
      <c r="AJ43" t="s">
        <v>70</v>
      </c>
      <c r="AN43" t="s">
        <v>20</v>
      </c>
      <c r="AO43" t="s">
        <v>52</v>
      </c>
      <c r="AP43" t="s">
        <v>53</v>
      </c>
      <c r="AQ43" t="s">
        <v>54</v>
      </c>
      <c r="AR43" t="s">
        <v>56</v>
      </c>
      <c r="AS43" t="s">
        <v>55</v>
      </c>
      <c r="AT43" t="s">
        <v>57</v>
      </c>
      <c r="AU43" t="s">
        <v>58</v>
      </c>
      <c r="AV43" t="s">
        <v>61</v>
      </c>
      <c r="AW43" t="s">
        <v>62</v>
      </c>
      <c r="AX43" t="s">
        <v>65</v>
      </c>
      <c r="AY43" t="s">
        <v>63</v>
      </c>
      <c r="AZ43" t="s">
        <v>64</v>
      </c>
      <c r="BA43" t="s">
        <v>60</v>
      </c>
      <c r="BB43" t="s">
        <v>70</v>
      </c>
      <c r="BC43" s="1" t="s">
        <v>126</v>
      </c>
      <c r="BD43" s="1" t="s">
        <v>128</v>
      </c>
      <c r="BE43" s="1" t="s">
        <v>127</v>
      </c>
      <c r="BF43" s="1" t="s">
        <v>129</v>
      </c>
      <c r="BJ43" t="s">
        <v>20</v>
      </c>
      <c r="BK43" t="s">
        <v>52</v>
      </c>
      <c r="BL43" t="s">
        <v>53</v>
      </c>
      <c r="BM43" t="s">
        <v>54</v>
      </c>
      <c r="BN43" t="s">
        <v>56</v>
      </c>
      <c r="BO43" t="s">
        <v>55</v>
      </c>
      <c r="BP43" t="s">
        <v>57</v>
      </c>
      <c r="BQ43" t="s">
        <v>58</v>
      </c>
      <c r="BR43" t="s">
        <v>61</v>
      </c>
      <c r="BS43" t="s">
        <v>62</v>
      </c>
      <c r="BT43" t="s">
        <v>65</v>
      </c>
      <c r="BU43" t="s">
        <v>63</v>
      </c>
      <c r="BV43" t="s">
        <v>64</v>
      </c>
      <c r="BW43" t="s">
        <v>60</v>
      </c>
      <c r="BX43" t="s">
        <v>70</v>
      </c>
      <c r="BY43" s="1"/>
      <c r="BZ43" s="1"/>
      <c r="CB43" t="s">
        <v>20</v>
      </c>
      <c r="CC43" t="s">
        <v>52</v>
      </c>
      <c r="CD43" t="s">
        <v>53</v>
      </c>
      <c r="CE43" t="s">
        <v>54</v>
      </c>
      <c r="CF43" t="s">
        <v>56</v>
      </c>
      <c r="CG43" t="s">
        <v>55</v>
      </c>
      <c r="CH43" t="s">
        <v>57</v>
      </c>
      <c r="CI43" t="s">
        <v>58</v>
      </c>
      <c r="CJ43" t="s">
        <v>61</v>
      </c>
      <c r="CK43" t="s">
        <v>62</v>
      </c>
      <c r="CL43" t="s">
        <v>65</v>
      </c>
      <c r="CM43" t="s">
        <v>63</v>
      </c>
      <c r="CN43" t="s">
        <v>64</v>
      </c>
      <c r="CO43" t="s">
        <v>60</v>
      </c>
      <c r="CP43" t="s">
        <v>70</v>
      </c>
      <c r="CT43" t="s">
        <v>20</v>
      </c>
      <c r="CU43" t="s">
        <v>52</v>
      </c>
      <c r="CV43" t="s">
        <v>53</v>
      </c>
      <c r="CW43" t="s">
        <v>54</v>
      </c>
      <c r="CX43" t="s">
        <v>56</v>
      </c>
      <c r="CY43" t="s">
        <v>55</v>
      </c>
      <c r="CZ43" t="s">
        <v>57</v>
      </c>
      <c r="DA43" t="s">
        <v>58</v>
      </c>
      <c r="DB43" t="s">
        <v>61</v>
      </c>
      <c r="DC43" t="s">
        <v>62</v>
      </c>
      <c r="DD43" t="s">
        <v>65</v>
      </c>
      <c r="DE43" t="s">
        <v>63</v>
      </c>
      <c r="DF43" t="s">
        <v>64</v>
      </c>
      <c r="DG43" t="s">
        <v>60</v>
      </c>
      <c r="DH43" t="s">
        <v>70</v>
      </c>
      <c r="DI43" s="1" t="s">
        <v>126</v>
      </c>
      <c r="DJ43" s="1" t="s">
        <v>128</v>
      </c>
      <c r="DK43" s="1" t="s">
        <v>127</v>
      </c>
      <c r="DL43" s="1" t="s">
        <v>129</v>
      </c>
    </row>
    <row r="44" spans="1:116" x14ac:dyDescent="0.25">
      <c r="A44" t="s">
        <v>69</v>
      </c>
      <c r="B44" t="s">
        <v>21</v>
      </c>
      <c r="C44">
        <v>388</v>
      </c>
      <c r="D44">
        <v>2.21</v>
      </c>
      <c r="E44">
        <v>2.92</v>
      </c>
      <c r="F44">
        <f>AVERAGE(D44,E44)</f>
        <v>2.5649999999999999</v>
      </c>
      <c r="G44">
        <v>180</v>
      </c>
      <c r="H44">
        <v>170</v>
      </c>
      <c r="I44">
        <f>AVERAGE(G44,H44)</f>
        <v>175</v>
      </c>
      <c r="J44">
        <v>8</v>
      </c>
      <c r="K44">
        <v>5</v>
      </c>
      <c r="L44">
        <f>AVERAGE(J44,K44)</f>
        <v>6.5</v>
      </c>
      <c r="M44">
        <v>14</v>
      </c>
      <c r="N44">
        <v>27</v>
      </c>
      <c r="O44">
        <f>AVERAGE(M44,N44)</f>
        <v>20.5</v>
      </c>
      <c r="P44">
        <v>0</v>
      </c>
      <c r="V44" t="s">
        <v>21</v>
      </c>
      <c r="X44">
        <v>2.0499999999999998</v>
      </c>
      <c r="Y44">
        <v>2.27</v>
      </c>
      <c r="Z44">
        <f>AVERAGE(X44,Y44)</f>
        <v>2.16</v>
      </c>
      <c r="AA44">
        <v>180</v>
      </c>
      <c r="AB44">
        <v>180</v>
      </c>
      <c r="AC44">
        <f>AVERAGE(AA44,AB44)</f>
        <v>180</v>
      </c>
      <c r="AD44">
        <v>17</v>
      </c>
      <c r="AE44">
        <v>5</v>
      </c>
      <c r="AF44">
        <f>AVERAGE(AD44,AE44)</f>
        <v>11</v>
      </c>
      <c r="AG44">
        <v>73</v>
      </c>
      <c r="AH44">
        <v>74</v>
      </c>
      <c r="AI44">
        <f>AVERAGE(AG44,AH44)</f>
        <v>73.5</v>
      </c>
      <c r="AJ44">
        <v>0</v>
      </c>
      <c r="AM44" s="2" t="s">
        <v>125</v>
      </c>
      <c r="AN44" t="s">
        <v>21</v>
      </c>
      <c r="AO44">
        <v>394</v>
      </c>
      <c r="AP44">
        <v>2.31</v>
      </c>
      <c r="AQ44">
        <v>2.64</v>
      </c>
      <c r="AR44">
        <f>AVERAGE(AP44,AQ44)</f>
        <v>2.4750000000000001</v>
      </c>
      <c r="AS44">
        <v>180</v>
      </c>
      <c r="AT44">
        <v>166</v>
      </c>
      <c r="AU44">
        <f>AVERAGE(AS44,AT44)</f>
        <v>173</v>
      </c>
      <c r="AV44">
        <v>6</v>
      </c>
      <c r="AW44">
        <v>7</v>
      </c>
      <c r="AX44">
        <f>AVERAGE(AV44,AW44)</f>
        <v>6.5</v>
      </c>
      <c r="AY44">
        <v>66</v>
      </c>
      <c r="AZ44">
        <v>66</v>
      </c>
      <c r="BA44">
        <f>AVERAGE(AY44,AZ44)</f>
        <v>66</v>
      </c>
      <c r="BB44">
        <v>0</v>
      </c>
      <c r="BE44">
        <v>17</v>
      </c>
      <c r="BF44">
        <v>18.600000000000001</v>
      </c>
      <c r="BI44" s="2" t="s">
        <v>74</v>
      </c>
      <c r="BJ44" t="s">
        <v>21</v>
      </c>
      <c r="BN44" t="e">
        <f>AVERAGE(BL44,BM44)</f>
        <v>#DIV/0!</v>
      </c>
      <c r="BQ44" t="e">
        <f>AVERAGE(BO44,BP44)</f>
        <v>#DIV/0!</v>
      </c>
      <c r="BR44">
        <v>13</v>
      </c>
      <c r="BS44">
        <v>14</v>
      </c>
      <c r="BT44">
        <f>AVERAGE(BR44,BS44)</f>
        <v>13.5</v>
      </c>
      <c r="BU44">
        <v>14</v>
      </c>
      <c r="BV44">
        <v>18</v>
      </c>
      <c r="BW44">
        <f>AVERAGE(BU44,BV44)</f>
        <v>16</v>
      </c>
      <c r="BX44">
        <v>1</v>
      </c>
      <c r="CA44" s="15" t="s">
        <v>135</v>
      </c>
      <c r="CB44" t="s">
        <v>21</v>
      </c>
      <c r="CD44">
        <v>3.4</v>
      </c>
      <c r="CE44">
        <v>1.93</v>
      </c>
      <c r="CF44">
        <f>AVERAGE(CD44,CE44)</f>
        <v>2.665</v>
      </c>
      <c r="CG44">
        <v>180</v>
      </c>
      <c r="CH44">
        <v>180</v>
      </c>
      <c r="CI44">
        <f>AVERAGE(CG44,CH44)</f>
        <v>180</v>
      </c>
      <c r="CJ44">
        <v>8</v>
      </c>
      <c r="CK44">
        <v>15</v>
      </c>
      <c r="CL44">
        <f>AVERAGE(CJ44,CK44)</f>
        <v>11.5</v>
      </c>
      <c r="CM44">
        <v>10</v>
      </c>
      <c r="CN44">
        <v>7</v>
      </c>
      <c r="CO44">
        <f>AVERAGE(CM44,CN44)</f>
        <v>8.5</v>
      </c>
      <c r="CP44">
        <v>2.5</v>
      </c>
      <c r="CS44" t="s">
        <v>132</v>
      </c>
      <c r="CT44" t="s">
        <v>21</v>
      </c>
      <c r="CU44">
        <v>402</v>
      </c>
      <c r="CV44">
        <v>2.27</v>
      </c>
      <c r="CW44">
        <v>2.2799999999999998</v>
      </c>
      <c r="CX44">
        <f>AVERAGE(CV44,CW44)</f>
        <v>2.2749999999999999</v>
      </c>
      <c r="CY44">
        <v>180</v>
      </c>
      <c r="CZ44">
        <v>180</v>
      </c>
      <c r="DA44">
        <f>AVERAGE(CY44,CZ44)</f>
        <v>180</v>
      </c>
      <c r="DB44">
        <v>9</v>
      </c>
      <c r="DC44">
        <v>13</v>
      </c>
      <c r="DD44">
        <f>AVERAGE(DB44,DC44)</f>
        <v>11</v>
      </c>
      <c r="DE44">
        <v>17</v>
      </c>
      <c r="DF44">
        <v>18</v>
      </c>
      <c r="DG44">
        <f>AVERAGE(DE44,DF44)</f>
        <v>17.5</v>
      </c>
      <c r="DH44">
        <v>1</v>
      </c>
      <c r="DI44">
        <v>16.3</v>
      </c>
      <c r="DJ44">
        <v>18.2</v>
      </c>
      <c r="DK44">
        <v>14.1</v>
      </c>
      <c r="DL44">
        <v>16.399999999999999</v>
      </c>
    </row>
    <row r="45" spans="1:116" x14ac:dyDescent="0.25">
      <c r="B45" t="s">
        <v>22</v>
      </c>
      <c r="C45">
        <v>434</v>
      </c>
      <c r="D45">
        <v>2.44</v>
      </c>
      <c r="E45">
        <v>2.67</v>
      </c>
      <c r="F45">
        <f t="shared" ref="F45:F51" si="81">AVERAGE(D45,E45)</f>
        <v>2.5549999999999997</v>
      </c>
      <c r="G45">
        <v>180</v>
      </c>
      <c r="H45">
        <v>180</v>
      </c>
      <c r="I45">
        <f t="shared" ref="I45:I51" si="82">AVERAGE(G45,H45)</f>
        <v>180</v>
      </c>
      <c r="J45">
        <v>13</v>
      </c>
      <c r="K45">
        <v>2</v>
      </c>
      <c r="L45">
        <f t="shared" ref="L45:L51" si="83">AVERAGE(J45,K45)</f>
        <v>7.5</v>
      </c>
      <c r="M45">
        <v>32</v>
      </c>
      <c r="N45">
        <v>30</v>
      </c>
      <c r="O45">
        <f t="shared" ref="O45:O51" si="84">AVERAGE(M45,N45)</f>
        <v>31</v>
      </c>
      <c r="P45">
        <v>0</v>
      </c>
      <c r="V45" t="s">
        <v>22</v>
      </c>
      <c r="X45">
        <v>9.23</v>
      </c>
      <c r="Y45">
        <v>3.37</v>
      </c>
      <c r="Z45">
        <f t="shared" ref="Z45:Z51" si="85">AVERAGE(X45,Y45)</f>
        <v>6.3000000000000007</v>
      </c>
      <c r="AA45">
        <v>180</v>
      </c>
      <c r="AB45">
        <v>180</v>
      </c>
      <c r="AC45">
        <f t="shared" ref="AC45:AC51" si="86">AVERAGE(AA45,AB45)</f>
        <v>180</v>
      </c>
      <c r="AD45">
        <v>7</v>
      </c>
      <c r="AE45">
        <v>8</v>
      </c>
      <c r="AF45">
        <f t="shared" ref="AF45:AF51" si="87">AVERAGE(AD45,AE45)</f>
        <v>7.5</v>
      </c>
      <c r="AG45">
        <v>65</v>
      </c>
      <c r="AH45">
        <v>48</v>
      </c>
      <c r="AI45">
        <f t="shared" ref="AI45:AI51" si="88">AVERAGE(AG45,AH45)</f>
        <v>56.5</v>
      </c>
      <c r="AJ45">
        <v>0</v>
      </c>
      <c r="AN45" t="s">
        <v>22</v>
      </c>
      <c r="AO45">
        <v>442</v>
      </c>
      <c r="AP45">
        <v>4.62</v>
      </c>
      <c r="AQ45">
        <v>2.89</v>
      </c>
      <c r="AR45">
        <f t="shared" ref="AR45:AR51" si="89">AVERAGE(AP45,AQ45)</f>
        <v>3.7549999999999999</v>
      </c>
      <c r="AS45">
        <v>180</v>
      </c>
      <c r="AT45">
        <v>180</v>
      </c>
      <c r="AU45">
        <f t="shared" ref="AU45:AU51" si="90">AVERAGE(AS45,AT45)</f>
        <v>180</v>
      </c>
      <c r="AV45">
        <v>17</v>
      </c>
      <c r="AW45">
        <v>9</v>
      </c>
      <c r="AX45">
        <f t="shared" ref="AX45:AX51" si="91">AVERAGE(AV45,AW45)</f>
        <v>13</v>
      </c>
      <c r="AY45">
        <v>67</v>
      </c>
      <c r="AZ45">
        <v>72</v>
      </c>
      <c r="BA45">
        <f t="shared" ref="BA45:BA51" si="92">AVERAGE(AY45,AZ45)</f>
        <v>69.5</v>
      </c>
      <c r="BB45">
        <v>0</v>
      </c>
      <c r="BE45">
        <v>18</v>
      </c>
      <c r="BF45">
        <v>20</v>
      </c>
      <c r="BJ45" t="s">
        <v>22</v>
      </c>
      <c r="BN45" t="e">
        <f t="shared" ref="BN45:BN51" si="93">AVERAGE(BL45,BM45)</f>
        <v>#DIV/0!</v>
      </c>
      <c r="BQ45" t="e">
        <f t="shared" ref="BQ45:BQ50" si="94">AVERAGE(BO45,BP45)</f>
        <v>#DIV/0!</v>
      </c>
      <c r="BR45">
        <v>8</v>
      </c>
      <c r="BS45">
        <v>13</v>
      </c>
      <c r="BT45">
        <f t="shared" ref="BT45:BT49" si="95">AVERAGE(BR45,BS45)</f>
        <v>10.5</v>
      </c>
      <c r="BU45">
        <v>17</v>
      </c>
      <c r="BV45">
        <v>14</v>
      </c>
      <c r="BW45">
        <f t="shared" ref="BW45:BW51" si="96">AVERAGE(BU45,BV45)</f>
        <v>15.5</v>
      </c>
      <c r="BX45">
        <v>1</v>
      </c>
      <c r="CB45" t="s">
        <v>22</v>
      </c>
      <c r="CD45">
        <v>3.65</v>
      </c>
      <c r="CE45">
        <v>1.2</v>
      </c>
      <c r="CF45">
        <f t="shared" ref="CF45:CF51" si="97">AVERAGE(CD45,CE45)</f>
        <v>2.4249999999999998</v>
      </c>
      <c r="CG45">
        <v>143</v>
      </c>
      <c r="CH45">
        <v>180</v>
      </c>
      <c r="CI45">
        <f t="shared" ref="CI45:CI51" si="98">AVERAGE(CG45,CH45)</f>
        <v>161.5</v>
      </c>
      <c r="CJ45">
        <v>14</v>
      </c>
      <c r="CK45">
        <v>6</v>
      </c>
      <c r="CL45">
        <f t="shared" ref="CL45:CL49" si="99">AVERAGE(CJ45,CK45)</f>
        <v>10</v>
      </c>
      <c r="CM45">
        <v>11</v>
      </c>
      <c r="CN45">
        <v>11</v>
      </c>
      <c r="CO45">
        <f t="shared" ref="CO45:CO48" si="100">AVERAGE(CM45,CN45)</f>
        <v>11</v>
      </c>
      <c r="CP45">
        <v>2</v>
      </c>
      <c r="CT45" t="s">
        <v>22</v>
      </c>
      <c r="CU45">
        <v>438</v>
      </c>
      <c r="CV45">
        <v>1.93</v>
      </c>
      <c r="CW45">
        <v>1.7</v>
      </c>
      <c r="CX45">
        <f t="shared" ref="CX45:CX51" si="101">AVERAGE(CV45,CW45)</f>
        <v>1.8149999999999999</v>
      </c>
      <c r="CY45">
        <v>180</v>
      </c>
      <c r="CZ45">
        <v>180</v>
      </c>
      <c r="DA45">
        <f t="shared" ref="DA45:DA51" si="102">AVERAGE(CY45,CZ45)</f>
        <v>180</v>
      </c>
      <c r="DB45">
        <v>6</v>
      </c>
      <c r="DC45">
        <v>4</v>
      </c>
      <c r="DD45">
        <f t="shared" ref="DD45:DD49" si="103">AVERAGE(DB45,DC45)</f>
        <v>5</v>
      </c>
      <c r="DE45">
        <v>23</v>
      </c>
      <c r="DF45">
        <v>5</v>
      </c>
      <c r="DG45">
        <f t="shared" ref="DG45:DG49" si="104">AVERAGE(DE45,DF45)</f>
        <v>14</v>
      </c>
      <c r="DH45">
        <v>1.5</v>
      </c>
      <c r="DI45">
        <v>16.100000000000001</v>
      </c>
      <c r="DJ45">
        <v>18.600000000000001</v>
      </c>
      <c r="DK45">
        <v>15.5</v>
      </c>
      <c r="DL45">
        <v>18.600000000000001</v>
      </c>
    </row>
    <row r="46" spans="1:116" x14ac:dyDescent="0.25">
      <c r="B46" t="s">
        <v>23</v>
      </c>
      <c r="C46">
        <v>340</v>
      </c>
      <c r="D46">
        <v>2.82</v>
      </c>
      <c r="E46">
        <v>2.0699999999999998</v>
      </c>
      <c r="F46">
        <f t="shared" si="81"/>
        <v>2.4449999999999998</v>
      </c>
      <c r="G46">
        <v>180</v>
      </c>
      <c r="H46">
        <v>180</v>
      </c>
      <c r="I46">
        <f t="shared" si="82"/>
        <v>180</v>
      </c>
      <c r="J46">
        <v>18</v>
      </c>
      <c r="K46">
        <v>2</v>
      </c>
      <c r="L46">
        <f t="shared" si="83"/>
        <v>10</v>
      </c>
      <c r="M46">
        <v>20</v>
      </c>
      <c r="N46">
        <v>22</v>
      </c>
      <c r="O46">
        <f t="shared" si="84"/>
        <v>21</v>
      </c>
      <c r="P46">
        <v>0</v>
      </c>
      <c r="V46" t="s">
        <v>23</v>
      </c>
      <c r="X46">
        <v>5.38</v>
      </c>
      <c r="Y46">
        <v>6.8</v>
      </c>
      <c r="Z46">
        <f t="shared" si="85"/>
        <v>6.09</v>
      </c>
      <c r="AA46">
        <v>180</v>
      </c>
      <c r="AB46">
        <v>180</v>
      </c>
      <c r="AC46">
        <f t="shared" si="86"/>
        <v>180</v>
      </c>
      <c r="AD46">
        <v>5</v>
      </c>
      <c r="AE46">
        <v>9</v>
      </c>
      <c r="AF46">
        <f t="shared" si="87"/>
        <v>7</v>
      </c>
      <c r="AG46">
        <v>81</v>
      </c>
      <c r="AH46">
        <v>99</v>
      </c>
      <c r="AI46">
        <f t="shared" si="88"/>
        <v>90</v>
      </c>
      <c r="AJ46">
        <v>0</v>
      </c>
      <c r="AN46" t="s">
        <v>23</v>
      </c>
      <c r="AO46">
        <v>342</v>
      </c>
      <c r="AP46">
        <v>11.52</v>
      </c>
      <c r="AQ46">
        <v>7.18</v>
      </c>
      <c r="AR46">
        <f t="shared" si="89"/>
        <v>9.35</v>
      </c>
      <c r="AS46">
        <v>29</v>
      </c>
      <c r="AT46">
        <v>6</v>
      </c>
      <c r="AU46">
        <f t="shared" si="90"/>
        <v>17.5</v>
      </c>
      <c r="AV46">
        <v>13</v>
      </c>
      <c r="AW46">
        <v>9</v>
      </c>
      <c r="AX46">
        <f t="shared" si="91"/>
        <v>11</v>
      </c>
      <c r="AY46">
        <v>150</v>
      </c>
      <c r="AZ46">
        <v>104</v>
      </c>
      <c r="BA46">
        <f t="shared" si="92"/>
        <v>127</v>
      </c>
      <c r="BB46">
        <v>0</v>
      </c>
      <c r="BE46">
        <v>16.8</v>
      </c>
      <c r="BF46">
        <v>17.8</v>
      </c>
      <c r="BJ46" t="s">
        <v>23</v>
      </c>
      <c r="BN46" t="e">
        <f t="shared" si="93"/>
        <v>#DIV/0!</v>
      </c>
      <c r="BQ46" t="e">
        <f t="shared" si="94"/>
        <v>#DIV/0!</v>
      </c>
      <c r="BR46">
        <v>23</v>
      </c>
      <c r="BS46">
        <v>11</v>
      </c>
      <c r="BT46">
        <f t="shared" si="95"/>
        <v>17</v>
      </c>
      <c r="BU46">
        <v>23</v>
      </c>
      <c r="BV46">
        <v>16</v>
      </c>
      <c r="BW46">
        <f t="shared" si="96"/>
        <v>19.5</v>
      </c>
      <c r="BX46">
        <v>1</v>
      </c>
      <c r="CB46" t="s">
        <v>23</v>
      </c>
      <c r="CD46">
        <v>6.4</v>
      </c>
      <c r="CE46">
        <v>2.82</v>
      </c>
      <c r="CF46">
        <f t="shared" si="97"/>
        <v>4.6100000000000003</v>
      </c>
      <c r="CG46">
        <v>180</v>
      </c>
      <c r="CH46">
        <v>180</v>
      </c>
      <c r="CI46">
        <f t="shared" si="98"/>
        <v>180</v>
      </c>
      <c r="CJ46">
        <v>6</v>
      </c>
      <c r="CK46">
        <v>6</v>
      </c>
      <c r="CL46">
        <f t="shared" si="99"/>
        <v>6</v>
      </c>
      <c r="CM46">
        <v>13</v>
      </c>
      <c r="CN46">
        <v>12</v>
      </c>
      <c r="CO46">
        <f t="shared" si="100"/>
        <v>12.5</v>
      </c>
      <c r="CP46">
        <v>3</v>
      </c>
      <c r="CT46" t="s">
        <v>23</v>
      </c>
      <c r="CU46">
        <v>338</v>
      </c>
      <c r="CV46">
        <v>3.2</v>
      </c>
      <c r="CW46">
        <v>2</v>
      </c>
      <c r="CX46">
        <f t="shared" si="101"/>
        <v>2.6</v>
      </c>
      <c r="CY46">
        <v>180</v>
      </c>
      <c r="CZ46">
        <v>180</v>
      </c>
      <c r="DA46">
        <f t="shared" si="102"/>
        <v>180</v>
      </c>
      <c r="DB46">
        <v>8</v>
      </c>
      <c r="DC46">
        <v>12</v>
      </c>
      <c r="DD46">
        <f t="shared" si="103"/>
        <v>10</v>
      </c>
      <c r="DE46">
        <v>8</v>
      </c>
      <c r="DF46">
        <v>21</v>
      </c>
      <c r="DG46">
        <f t="shared" si="104"/>
        <v>14.5</v>
      </c>
      <c r="DH46">
        <v>2.5</v>
      </c>
      <c r="DI46">
        <v>16.399999999999999</v>
      </c>
      <c r="DJ46">
        <v>16.8</v>
      </c>
      <c r="DK46">
        <v>14.6</v>
      </c>
      <c r="DL46">
        <v>17.399999999999999</v>
      </c>
    </row>
    <row r="47" spans="1:116" x14ac:dyDescent="0.25">
      <c r="B47" t="s">
        <v>24</v>
      </c>
      <c r="C47">
        <v>394</v>
      </c>
      <c r="D47">
        <v>6.49</v>
      </c>
      <c r="E47">
        <v>2.74</v>
      </c>
      <c r="F47">
        <f t="shared" si="81"/>
        <v>4.6150000000000002</v>
      </c>
      <c r="G47">
        <v>180</v>
      </c>
      <c r="H47">
        <v>148</v>
      </c>
      <c r="I47">
        <f t="shared" si="82"/>
        <v>164</v>
      </c>
      <c r="J47">
        <v>9</v>
      </c>
      <c r="K47">
        <v>17</v>
      </c>
      <c r="L47">
        <f t="shared" si="83"/>
        <v>13</v>
      </c>
      <c r="M47">
        <v>21</v>
      </c>
      <c r="N47">
        <v>34</v>
      </c>
      <c r="O47">
        <f t="shared" si="84"/>
        <v>27.5</v>
      </c>
      <c r="P47">
        <v>0</v>
      </c>
      <c r="V47" t="s">
        <v>24</v>
      </c>
      <c r="X47">
        <v>5.9</v>
      </c>
      <c r="Y47">
        <v>5.1100000000000003</v>
      </c>
      <c r="Z47">
        <f t="shared" si="85"/>
        <v>5.5050000000000008</v>
      </c>
      <c r="AA47">
        <v>118</v>
      </c>
      <c r="AB47">
        <v>180</v>
      </c>
      <c r="AC47">
        <f t="shared" si="86"/>
        <v>149</v>
      </c>
      <c r="AD47">
        <v>2</v>
      </c>
      <c r="AE47">
        <v>5</v>
      </c>
      <c r="AF47">
        <f t="shared" si="87"/>
        <v>3.5</v>
      </c>
      <c r="AG47">
        <v>90</v>
      </c>
      <c r="AH47">
        <v>71</v>
      </c>
      <c r="AI47">
        <f t="shared" si="88"/>
        <v>80.5</v>
      </c>
      <c r="AJ47">
        <v>0</v>
      </c>
      <c r="AN47" t="s">
        <v>24</v>
      </c>
      <c r="AO47">
        <v>392</v>
      </c>
      <c r="AP47">
        <v>4.03</v>
      </c>
      <c r="AQ47">
        <v>4.58</v>
      </c>
      <c r="AR47">
        <f t="shared" si="89"/>
        <v>4.3049999999999997</v>
      </c>
      <c r="AS47">
        <v>180</v>
      </c>
      <c r="AT47">
        <v>41</v>
      </c>
      <c r="AU47">
        <f t="shared" si="90"/>
        <v>110.5</v>
      </c>
      <c r="AV47">
        <v>5</v>
      </c>
      <c r="AW47">
        <v>4</v>
      </c>
      <c r="AX47">
        <f t="shared" si="91"/>
        <v>4.5</v>
      </c>
      <c r="AY47">
        <v>80</v>
      </c>
      <c r="AZ47">
        <v>92</v>
      </c>
      <c r="BA47">
        <f t="shared" si="92"/>
        <v>86</v>
      </c>
      <c r="BB47">
        <v>0</v>
      </c>
      <c r="BE47">
        <v>17</v>
      </c>
      <c r="BF47">
        <v>19.3</v>
      </c>
      <c r="BJ47" t="s">
        <v>24</v>
      </c>
      <c r="BN47" t="e">
        <f t="shared" si="93"/>
        <v>#DIV/0!</v>
      </c>
      <c r="BQ47" t="e">
        <f t="shared" si="94"/>
        <v>#DIV/0!</v>
      </c>
      <c r="BR47">
        <v>4</v>
      </c>
      <c r="BS47">
        <v>2</v>
      </c>
      <c r="BT47">
        <f t="shared" si="95"/>
        <v>3</v>
      </c>
      <c r="BU47">
        <v>34</v>
      </c>
      <c r="BV47">
        <v>31</v>
      </c>
      <c r="BW47">
        <f t="shared" si="96"/>
        <v>32.5</v>
      </c>
      <c r="BX47">
        <v>2</v>
      </c>
      <c r="CB47" t="s">
        <v>24</v>
      </c>
      <c r="CD47">
        <v>10.16</v>
      </c>
      <c r="CE47">
        <v>4.59</v>
      </c>
      <c r="CF47">
        <f t="shared" si="97"/>
        <v>7.375</v>
      </c>
      <c r="CG47">
        <v>180</v>
      </c>
      <c r="CH47">
        <v>128</v>
      </c>
      <c r="CI47">
        <f t="shared" si="98"/>
        <v>154</v>
      </c>
      <c r="CJ47">
        <v>4</v>
      </c>
      <c r="CK47">
        <v>10</v>
      </c>
      <c r="CL47">
        <f t="shared" si="99"/>
        <v>7</v>
      </c>
      <c r="CM47">
        <v>4</v>
      </c>
      <c r="CN47">
        <v>17</v>
      </c>
      <c r="CO47">
        <f t="shared" si="100"/>
        <v>10.5</v>
      </c>
      <c r="CP47">
        <v>3.5</v>
      </c>
      <c r="CT47" t="s">
        <v>24</v>
      </c>
      <c r="CU47">
        <v>388</v>
      </c>
      <c r="CV47">
        <v>4</v>
      </c>
      <c r="CW47">
        <v>3.2</v>
      </c>
      <c r="CX47">
        <f t="shared" si="101"/>
        <v>3.6</v>
      </c>
      <c r="CY47">
        <v>180</v>
      </c>
      <c r="CZ47">
        <v>180</v>
      </c>
      <c r="DA47">
        <f t="shared" si="102"/>
        <v>180</v>
      </c>
      <c r="DB47">
        <v>3</v>
      </c>
      <c r="DC47">
        <v>8</v>
      </c>
      <c r="DD47">
        <f t="shared" si="103"/>
        <v>5.5</v>
      </c>
      <c r="DE47">
        <v>25</v>
      </c>
      <c r="DF47">
        <v>12</v>
      </c>
      <c r="DG47">
        <f t="shared" si="104"/>
        <v>18.5</v>
      </c>
      <c r="DH47">
        <v>3</v>
      </c>
      <c r="DI47">
        <v>16.600000000000001</v>
      </c>
      <c r="DJ47">
        <v>19</v>
      </c>
      <c r="DK47">
        <v>13.3</v>
      </c>
      <c r="DL47">
        <v>16.3</v>
      </c>
    </row>
    <row r="48" spans="1:116" x14ac:dyDescent="0.25">
      <c r="B48" t="s">
        <v>25</v>
      </c>
      <c r="C48">
        <v>420</v>
      </c>
      <c r="D48">
        <v>3</v>
      </c>
      <c r="E48">
        <v>2.91</v>
      </c>
      <c r="F48">
        <f t="shared" si="81"/>
        <v>2.9550000000000001</v>
      </c>
      <c r="G48">
        <v>180</v>
      </c>
      <c r="H48">
        <v>180</v>
      </c>
      <c r="I48">
        <f t="shared" si="82"/>
        <v>180</v>
      </c>
      <c r="J48">
        <v>18</v>
      </c>
      <c r="K48">
        <v>10</v>
      </c>
      <c r="L48">
        <f t="shared" si="83"/>
        <v>14</v>
      </c>
      <c r="M48">
        <v>26</v>
      </c>
      <c r="N48">
        <v>15</v>
      </c>
      <c r="O48">
        <f t="shared" si="84"/>
        <v>20.5</v>
      </c>
      <c r="P48">
        <v>0</v>
      </c>
      <c r="V48" t="s">
        <v>25</v>
      </c>
      <c r="X48">
        <v>3.28</v>
      </c>
      <c r="Y48">
        <v>1.98</v>
      </c>
      <c r="Z48">
        <f t="shared" si="85"/>
        <v>2.63</v>
      </c>
      <c r="AA48">
        <v>180</v>
      </c>
      <c r="AB48">
        <v>180</v>
      </c>
      <c r="AC48">
        <f t="shared" si="86"/>
        <v>180</v>
      </c>
      <c r="AD48">
        <v>2</v>
      </c>
      <c r="AE48">
        <v>11</v>
      </c>
      <c r="AF48">
        <f t="shared" si="87"/>
        <v>6.5</v>
      </c>
      <c r="AG48">
        <v>62</v>
      </c>
      <c r="AH48">
        <v>33</v>
      </c>
      <c r="AI48">
        <f t="shared" si="88"/>
        <v>47.5</v>
      </c>
      <c r="AJ48">
        <v>0</v>
      </c>
      <c r="AN48" t="s">
        <v>25</v>
      </c>
      <c r="AO48">
        <v>426</v>
      </c>
      <c r="AP48">
        <v>2</v>
      </c>
      <c r="AQ48">
        <v>3.69</v>
      </c>
      <c r="AR48">
        <f t="shared" si="89"/>
        <v>2.8449999999999998</v>
      </c>
      <c r="AS48">
        <v>49</v>
      </c>
      <c r="AT48">
        <v>56</v>
      </c>
      <c r="AU48">
        <f t="shared" si="90"/>
        <v>52.5</v>
      </c>
      <c r="AV48">
        <v>5</v>
      </c>
      <c r="AW48">
        <v>26</v>
      </c>
      <c r="AX48">
        <f t="shared" si="91"/>
        <v>15.5</v>
      </c>
      <c r="AY48">
        <v>85</v>
      </c>
      <c r="AZ48">
        <v>70</v>
      </c>
      <c r="BA48">
        <f t="shared" si="92"/>
        <v>77.5</v>
      </c>
      <c r="BB48">
        <v>0</v>
      </c>
      <c r="BE48">
        <v>18.5</v>
      </c>
      <c r="BF48">
        <v>19.2</v>
      </c>
      <c r="BJ48" t="s">
        <v>25</v>
      </c>
      <c r="BN48" t="e">
        <f t="shared" si="93"/>
        <v>#DIV/0!</v>
      </c>
      <c r="BQ48" t="e">
        <f t="shared" si="94"/>
        <v>#DIV/0!</v>
      </c>
      <c r="BR48">
        <v>18</v>
      </c>
      <c r="BS48">
        <v>5</v>
      </c>
      <c r="BT48">
        <f t="shared" si="95"/>
        <v>11.5</v>
      </c>
      <c r="BU48">
        <v>53</v>
      </c>
      <c r="BV48">
        <v>41</v>
      </c>
      <c r="BW48">
        <f t="shared" si="96"/>
        <v>47</v>
      </c>
      <c r="BX48">
        <v>1</v>
      </c>
      <c r="CB48" t="s">
        <v>25</v>
      </c>
      <c r="CD48">
        <v>4.68</v>
      </c>
      <c r="CE48">
        <v>3.04</v>
      </c>
      <c r="CF48">
        <f t="shared" si="97"/>
        <v>3.86</v>
      </c>
      <c r="CG48">
        <v>130</v>
      </c>
      <c r="CH48">
        <v>165</v>
      </c>
      <c r="CI48">
        <f t="shared" si="98"/>
        <v>147.5</v>
      </c>
      <c r="CJ48">
        <v>7</v>
      </c>
      <c r="CK48">
        <v>3</v>
      </c>
      <c r="CL48">
        <f t="shared" si="99"/>
        <v>5</v>
      </c>
      <c r="CM48">
        <v>13</v>
      </c>
      <c r="CN48">
        <v>11</v>
      </c>
      <c r="CO48">
        <f t="shared" si="100"/>
        <v>12</v>
      </c>
      <c r="CP48">
        <v>3.5</v>
      </c>
      <c r="CT48" t="s">
        <v>25</v>
      </c>
      <c r="CU48">
        <v>426</v>
      </c>
      <c r="CV48">
        <v>6.44</v>
      </c>
      <c r="CW48">
        <v>4.1900000000000004</v>
      </c>
      <c r="CX48">
        <f t="shared" si="101"/>
        <v>5.3150000000000004</v>
      </c>
      <c r="CY48">
        <v>130</v>
      </c>
      <c r="CZ48">
        <v>180</v>
      </c>
      <c r="DA48">
        <f t="shared" si="102"/>
        <v>155</v>
      </c>
      <c r="DB48">
        <v>5</v>
      </c>
      <c r="DC48">
        <v>12</v>
      </c>
      <c r="DD48">
        <f t="shared" si="103"/>
        <v>8.5</v>
      </c>
      <c r="DE48">
        <v>8</v>
      </c>
      <c r="DF48">
        <v>10</v>
      </c>
      <c r="DG48">
        <f t="shared" si="104"/>
        <v>9</v>
      </c>
      <c r="DH48">
        <v>3</v>
      </c>
      <c r="DI48">
        <v>17.399999999999999</v>
      </c>
      <c r="DJ48">
        <v>18.7</v>
      </c>
      <c r="DK48">
        <v>15.8</v>
      </c>
      <c r="DL48">
        <v>17.3</v>
      </c>
    </row>
    <row r="49" spans="1:116" x14ac:dyDescent="0.25">
      <c r="A49" t="s">
        <v>67</v>
      </c>
      <c r="B49" t="s">
        <v>46</v>
      </c>
      <c r="C49">
        <v>422</v>
      </c>
      <c r="D49">
        <v>2.88</v>
      </c>
      <c r="E49">
        <v>2.88</v>
      </c>
      <c r="F49">
        <f t="shared" si="81"/>
        <v>2.88</v>
      </c>
      <c r="G49">
        <v>125</v>
      </c>
      <c r="H49">
        <v>180</v>
      </c>
      <c r="I49">
        <f t="shared" si="82"/>
        <v>152.5</v>
      </c>
      <c r="J49">
        <v>10</v>
      </c>
      <c r="K49">
        <v>24</v>
      </c>
      <c r="L49">
        <f t="shared" si="83"/>
        <v>17</v>
      </c>
      <c r="M49">
        <v>16</v>
      </c>
      <c r="N49">
        <v>16</v>
      </c>
      <c r="O49">
        <f t="shared" si="84"/>
        <v>16</v>
      </c>
      <c r="P49">
        <v>0</v>
      </c>
      <c r="U49" t="s">
        <v>74</v>
      </c>
      <c r="V49" t="s">
        <v>46</v>
      </c>
      <c r="Z49" t="e">
        <f t="shared" si="85"/>
        <v>#DIV/0!</v>
      </c>
      <c r="AC49" t="e">
        <f t="shared" si="86"/>
        <v>#DIV/0!</v>
      </c>
      <c r="AD49">
        <v>7</v>
      </c>
      <c r="AE49">
        <v>14</v>
      </c>
      <c r="AF49">
        <f t="shared" si="87"/>
        <v>10.5</v>
      </c>
      <c r="AG49">
        <v>50</v>
      </c>
      <c r="AH49">
        <v>58</v>
      </c>
      <c r="AI49">
        <f t="shared" si="88"/>
        <v>54</v>
      </c>
      <c r="AJ49">
        <v>0</v>
      </c>
      <c r="AM49" t="s">
        <v>124</v>
      </c>
      <c r="AN49" t="s">
        <v>46</v>
      </c>
      <c r="AO49">
        <v>430</v>
      </c>
      <c r="AP49">
        <v>2.61</v>
      </c>
      <c r="AQ49">
        <v>2.86</v>
      </c>
      <c r="AR49">
        <f t="shared" si="89"/>
        <v>2.7349999999999999</v>
      </c>
      <c r="AS49">
        <v>125</v>
      </c>
      <c r="AT49">
        <v>180</v>
      </c>
      <c r="AU49">
        <f t="shared" si="90"/>
        <v>152.5</v>
      </c>
      <c r="AV49">
        <v>15</v>
      </c>
      <c r="AW49">
        <v>12</v>
      </c>
      <c r="AX49">
        <f t="shared" si="91"/>
        <v>13.5</v>
      </c>
      <c r="AY49">
        <v>10</v>
      </c>
      <c r="AZ49">
        <v>31</v>
      </c>
      <c r="BA49">
        <f t="shared" si="92"/>
        <v>20.5</v>
      </c>
      <c r="BB49">
        <v>0</v>
      </c>
      <c r="BE49">
        <v>16.7</v>
      </c>
      <c r="BF49">
        <v>19.7</v>
      </c>
      <c r="BI49" t="s">
        <v>131</v>
      </c>
      <c r="BJ49" t="s">
        <v>46</v>
      </c>
      <c r="BN49" t="e">
        <f t="shared" si="93"/>
        <v>#DIV/0!</v>
      </c>
      <c r="BQ49" t="e">
        <f t="shared" si="94"/>
        <v>#DIV/0!</v>
      </c>
      <c r="BR49">
        <v>16</v>
      </c>
      <c r="BS49">
        <v>11</v>
      </c>
      <c r="BT49">
        <f t="shared" si="95"/>
        <v>13.5</v>
      </c>
      <c r="BU49">
        <v>23</v>
      </c>
      <c r="BV49">
        <v>40</v>
      </c>
      <c r="BW49">
        <f>AVERAGE(BU49,BV49,44)</f>
        <v>35.666666666666664</v>
      </c>
      <c r="BX49">
        <v>1</v>
      </c>
      <c r="CA49" t="s">
        <v>134</v>
      </c>
      <c r="CB49" t="s">
        <v>46</v>
      </c>
      <c r="CD49">
        <v>7</v>
      </c>
      <c r="CE49">
        <v>4.91</v>
      </c>
      <c r="CF49">
        <f t="shared" si="97"/>
        <v>5.9550000000000001</v>
      </c>
      <c r="CG49">
        <v>60</v>
      </c>
      <c r="CH49">
        <v>180</v>
      </c>
      <c r="CI49">
        <f t="shared" si="98"/>
        <v>120</v>
      </c>
      <c r="CJ49">
        <v>15</v>
      </c>
      <c r="CK49">
        <v>10</v>
      </c>
      <c r="CL49">
        <f t="shared" si="99"/>
        <v>12.5</v>
      </c>
      <c r="CM49">
        <v>18</v>
      </c>
      <c r="CN49">
        <v>19</v>
      </c>
      <c r="CO49">
        <f>AVERAGE(CM49,CN49,44)</f>
        <v>27</v>
      </c>
      <c r="CP49">
        <v>2</v>
      </c>
      <c r="CS49" t="s">
        <v>137</v>
      </c>
      <c r="CT49" t="s">
        <v>46</v>
      </c>
      <c r="CU49">
        <v>436</v>
      </c>
      <c r="CV49">
        <v>2.6</v>
      </c>
      <c r="CW49">
        <v>3.6</v>
      </c>
      <c r="CX49">
        <f t="shared" si="101"/>
        <v>3.1</v>
      </c>
      <c r="CY49">
        <v>180</v>
      </c>
      <c r="CZ49">
        <v>91</v>
      </c>
      <c r="DA49">
        <f t="shared" si="102"/>
        <v>135.5</v>
      </c>
      <c r="DB49">
        <v>15</v>
      </c>
      <c r="DC49">
        <v>12</v>
      </c>
      <c r="DD49">
        <f t="shared" si="103"/>
        <v>13.5</v>
      </c>
      <c r="DE49">
        <v>10</v>
      </c>
      <c r="DF49">
        <v>11</v>
      </c>
      <c r="DG49">
        <f t="shared" si="104"/>
        <v>10.5</v>
      </c>
      <c r="DH49">
        <v>2.5</v>
      </c>
      <c r="DI49">
        <v>18</v>
      </c>
      <c r="DJ49">
        <v>20.6</v>
      </c>
      <c r="DK49">
        <v>14.9</v>
      </c>
      <c r="DL49">
        <v>18</v>
      </c>
    </row>
    <row r="50" spans="1:116" x14ac:dyDescent="0.25">
      <c r="B50" t="s">
        <v>47</v>
      </c>
      <c r="C50">
        <v>406</v>
      </c>
      <c r="D50">
        <v>1.67</v>
      </c>
      <c r="E50">
        <v>1.6</v>
      </c>
      <c r="F50">
        <f t="shared" si="81"/>
        <v>1.635</v>
      </c>
      <c r="G50">
        <v>180</v>
      </c>
      <c r="H50">
        <v>128</v>
      </c>
      <c r="I50">
        <f t="shared" si="82"/>
        <v>154</v>
      </c>
      <c r="J50">
        <v>14</v>
      </c>
      <c r="K50">
        <v>8</v>
      </c>
      <c r="L50">
        <f t="shared" si="83"/>
        <v>11</v>
      </c>
      <c r="M50">
        <v>4</v>
      </c>
      <c r="N50">
        <v>9</v>
      </c>
      <c r="O50">
        <f t="shared" si="84"/>
        <v>6.5</v>
      </c>
      <c r="P50">
        <v>0</v>
      </c>
      <c r="V50" t="s">
        <v>47</v>
      </c>
      <c r="Z50" t="e">
        <f t="shared" si="85"/>
        <v>#DIV/0!</v>
      </c>
      <c r="AC50" t="e">
        <f t="shared" si="86"/>
        <v>#DIV/0!</v>
      </c>
      <c r="AD50">
        <v>11</v>
      </c>
      <c r="AE50">
        <v>6</v>
      </c>
      <c r="AF50">
        <f t="shared" si="87"/>
        <v>8.5</v>
      </c>
      <c r="AG50">
        <v>49</v>
      </c>
      <c r="AH50">
        <v>43</v>
      </c>
      <c r="AI50">
        <f t="shared" si="88"/>
        <v>46</v>
      </c>
      <c r="AJ50">
        <v>0</v>
      </c>
      <c r="AN50" t="s">
        <v>47</v>
      </c>
      <c r="AO50">
        <v>424</v>
      </c>
      <c r="AP50">
        <v>2.2999999999999998</v>
      </c>
      <c r="AQ50">
        <v>2</v>
      </c>
      <c r="AR50">
        <f t="shared" si="89"/>
        <v>2.15</v>
      </c>
      <c r="AS50">
        <v>180</v>
      </c>
      <c r="AT50">
        <v>180</v>
      </c>
      <c r="AU50">
        <f>AVERAGE(AV50,AW50)</f>
        <v>7</v>
      </c>
      <c r="AV50">
        <v>11</v>
      </c>
      <c r="AW50">
        <v>3</v>
      </c>
      <c r="AX50">
        <f>AVERAGE(AY50,AZ50)</f>
        <v>70</v>
      </c>
      <c r="AY50">
        <v>80</v>
      </c>
      <c r="AZ50">
        <v>60</v>
      </c>
      <c r="BA50">
        <f t="shared" si="92"/>
        <v>70</v>
      </c>
      <c r="BB50">
        <v>0</v>
      </c>
      <c r="BE50">
        <v>15.5</v>
      </c>
      <c r="BF50">
        <v>18.5</v>
      </c>
      <c r="BJ50" t="s">
        <v>47</v>
      </c>
      <c r="BN50" t="e">
        <f t="shared" si="93"/>
        <v>#DIV/0!</v>
      </c>
      <c r="BQ50" t="e">
        <f t="shared" si="94"/>
        <v>#DIV/0!</v>
      </c>
      <c r="BR50">
        <v>4</v>
      </c>
      <c r="BS50">
        <v>11</v>
      </c>
      <c r="BT50">
        <f>AVERAGE(BU50,BV50)</f>
        <v>16.5</v>
      </c>
      <c r="BU50">
        <v>26</v>
      </c>
      <c r="BV50">
        <v>7</v>
      </c>
      <c r="BW50">
        <f t="shared" si="96"/>
        <v>16.5</v>
      </c>
      <c r="BX50">
        <v>1</v>
      </c>
      <c r="CB50" t="s">
        <v>47</v>
      </c>
      <c r="CD50">
        <v>3.22</v>
      </c>
      <c r="CE50">
        <v>2.87</v>
      </c>
      <c r="CF50">
        <f t="shared" si="97"/>
        <v>3.0449999999999999</v>
      </c>
      <c r="CG50">
        <v>107</v>
      </c>
      <c r="CH50">
        <v>180</v>
      </c>
      <c r="CI50">
        <f t="shared" si="98"/>
        <v>143.5</v>
      </c>
      <c r="CJ50">
        <v>14</v>
      </c>
      <c r="CK50">
        <v>12</v>
      </c>
      <c r="CL50">
        <f>AVERAGE(CM50,CN50)</f>
        <v>10.5</v>
      </c>
      <c r="CM50">
        <v>3</v>
      </c>
      <c r="CN50">
        <v>18</v>
      </c>
      <c r="CO50">
        <f t="shared" ref="CO50:CO51" si="105">AVERAGE(CM50,CN50)</f>
        <v>10.5</v>
      </c>
      <c r="CP50">
        <v>2</v>
      </c>
      <c r="CT50" t="s">
        <v>47</v>
      </c>
      <c r="CU50">
        <v>420</v>
      </c>
      <c r="CV50">
        <v>3.66</v>
      </c>
      <c r="CW50">
        <v>1.9</v>
      </c>
      <c r="CX50">
        <f t="shared" si="101"/>
        <v>2.7800000000000002</v>
      </c>
      <c r="CY50">
        <v>180</v>
      </c>
      <c r="CZ50">
        <v>180</v>
      </c>
      <c r="DA50">
        <f t="shared" si="102"/>
        <v>180</v>
      </c>
      <c r="DB50">
        <v>6</v>
      </c>
      <c r="DC50">
        <v>12</v>
      </c>
      <c r="DD50">
        <f>AVERAGE(DE50,DF50)</f>
        <v>13</v>
      </c>
      <c r="DE50">
        <v>13</v>
      </c>
      <c r="DF50">
        <v>13</v>
      </c>
      <c r="DG50">
        <f t="shared" ref="DG50:DG51" si="106">AVERAGE(DE50,DF50)</f>
        <v>13</v>
      </c>
      <c r="DH50">
        <v>1.5</v>
      </c>
      <c r="DI50">
        <v>18</v>
      </c>
      <c r="DJ50">
        <v>18.600000000000001</v>
      </c>
      <c r="DK50">
        <v>14.7</v>
      </c>
      <c r="DL50">
        <v>19.3</v>
      </c>
    </row>
    <row r="51" spans="1:116" x14ac:dyDescent="0.25">
      <c r="B51" t="s">
        <v>48</v>
      </c>
      <c r="C51">
        <v>428</v>
      </c>
      <c r="D51">
        <v>1.73</v>
      </c>
      <c r="E51">
        <v>1.89</v>
      </c>
      <c r="F51">
        <f t="shared" si="81"/>
        <v>1.81</v>
      </c>
      <c r="G51">
        <v>180</v>
      </c>
      <c r="H51">
        <v>162</v>
      </c>
      <c r="I51">
        <f t="shared" si="82"/>
        <v>171</v>
      </c>
      <c r="J51">
        <v>9</v>
      </c>
      <c r="K51">
        <v>7</v>
      </c>
      <c r="L51">
        <f t="shared" si="83"/>
        <v>8</v>
      </c>
      <c r="M51">
        <v>15</v>
      </c>
      <c r="N51">
        <v>11</v>
      </c>
      <c r="O51">
        <f t="shared" si="84"/>
        <v>13</v>
      </c>
      <c r="P51">
        <v>0</v>
      </c>
      <c r="V51" t="s">
        <v>48</v>
      </c>
      <c r="Z51" t="e">
        <f t="shared" si="85"/>
        <v>#DIV/0!</v>
      </c>
      <c r="AC51" t="e">
        <f t="shared" si="86"/>
        <v>#DIV/0!</v>
      </c>
      <c r="AD51">
        <v>5</v>
      </c>
      <c r="AE51">
        <v>7</v>
      </c>
      <c r="AF51">
        <f t="shared" si="87"/>
        <v>6</v>
      </c>
      <c r="AG51">
        <v>68</v>
      </c>
      <c r="AH51">
        <v>85</v>
      </c>
      <c r="AI51">
        <f t="shared" si="88"/>
        <v>76.5</v>
      </c>
      <c r="AJ51">
        <v>0</v>
      </c>
      <c r="AN51" t="s">
        <v>48</v>
      </c>
      <c r="AO51">
        <v>434</v>
      </c>
      <c r="AP51">
        <v>1.9</v>
      </c>
      <c r="AQ51">
        <v>1.9</v>
      </c>
      <c r="AR51">
        <f t="shared" si="89"/>
        <v>1.9</v>
      </c>
      <c r="AS51">
        <v>180</v>
      </c>
      <c r="AT51">
        <v>180</v>
      </c>
      <c r="AU51">
        <f t="shared" si="90"/>
        <v>180</v>
      </c>
      <c r="AV51">
        <v>4</v>
      </c>
      <c r="AW51">
        <v>16</v>
      </c>
      <c r="AX51">
        <f t="shared" si="91"/>
        <v>10</v>
      </c>
      <c r="AY51">
        <v>107</v>
      </c>
      <c r="AZ51">
        <v>105</v>
      </c>
      <c r="BA51">
        <f t="shared" si="92"/>
        <v>106</v>
      </c>
      <c r="BB51">
        <v>0</v>
      </c>
      <c r="BE51">
        <v>17.5</v>
      </c>
      <c r="BF51">
        <v>20.9</v>
      </c>
      <c r="BJ51" t="s">
        <v>48</v>
      </c>
      <c r="BN51" t="e">
        <f t="shared" si="93"/>
        <v>#DIV/0!</v>
      </c>
      <c r="BQ51" t="e">
        <f t="shared" ref="BQ51" si="107">AVERAGE(BO51,BP51)</f>
        <v>#DIV/0!</v>
      </c>
      <c r="BR51">
        <v>10</v>
      </c>
      <c r="BS51">
        <v>10</v>
      </c>
      <c r="BT51">
        <f t="shared" ref="BT51" si="108">AVERAGE(BR51,BS51)</f>
        <v>10</v>
      </c>
      <c r="BU51">
        <v>72</v>
      </c>
      <c r="BV51">
        <v>55</v>
      </c>
      <c r="BW51">
        <f t="shared" si="96"/>
        <v>63.5</v>
      </c>
      <c r="BX51">
        <v>0</v>
      </c>
      <c r="CB51" t="s">
        <v>48</v>
      </c>
      <c r="CD51">
        <v>1.84</v>
      </c>
      <c r="CE51">
        <v>2.52</v>
      </c>
      <c r="CF51">
        <f t="shared" si="97"/>
        <v>2.1800000000000002</v>
      </c>
      <c r="CG51">
        <v>180</v>
      </c>
      <c r="CH51">
        <v>180</v>
      </c>
      <c r="CI51">
        <f t="shared" si="98"/>
        <v>180</v>
      </c>
      <c r="CJ51">
        <v>11</v>
      </c>
      <c r="CK51">
        <v>6</v>
      </c>
      <c r="CL51">
        <f t="shared" ref="CL51" si="109">AVERAGE(CJ51,CK51)</f>
        <v>8.5</v>
      </c>
      <c r="CM51">
        <v>26</v>
      </c>
      <c r="CN51">
        <v>23</v>
      </c>
      <c r="CO51">
        <f t="shared" si="105"/>
        <v>24.5</v>
      </c>
      <c r="CP51">
        <v>0</v>
      </c>
      <c r="CT51" t="s">
        <v>48</v>
      </c>
      <c r="CU51">
        <v>434</v>
      </c>
      <c r="CV51">
        <v>2.4</v>
      </c>
      <c r="CW51">
        <v>1.96</v>
      </c>
      <c r="CX51">
        <f t="shared" si="101"/>
        <v>2.1799999999999997</v>
      </c>
      <c r="CY51">
        <v>180</v>
      </c>
      <c r="CZ51">
        <v>97</v>
      </c>
      <c r="DA51">
        <f t="shared" si="102"/>
        <v>138.5</v>
      </c>
      <c r="DB51">
        <v>11</v>
      </c>
      <c r="DC51">
        <v>6</v>
      </c>
      <c r="DD51">
        <f t="shared" ref="DD51" si="110">AVERAGE(DB51,DC51)</f>
        <v>8.5</v>
      </c>
      <c r="DE51">
        <v>12</v>
      </c>
      <c r="DF51">
        <v>13</v>
      </c>
      <c r="DG51">
        <f t="shared" si="106"/>
        <v>12.5</v>
      </c>
      <c r="DH51">
        <v>0</v>
      </c>
      <c r="DI51">
        <v>17.2</v>
      </c>
      <c r="DJ51">
        <v>21</v>
      </c>
      <c r="DK51">
        <v>16</v>
      </c>
      <c r="DL51">
        <v>18.5</v>
      </c>
    </row>
    <row r="52" spans="1:116" x14ac:dyDescent="0.25">
      <c r="C52">
        <f>AVERAGE(C44:C51)</f>
        <v>404</v>
      </c>
      <c r="F52">
        <f>AVERAGE(F44:F51)</f>
        <v>2.6825000000000001</v>
      </c>
      <c r="I52">
        <f>AVERAGE(I44:I51)</f>
        <v>169.5625</v>
      </c>
      <c r="L52">
        <f>AVERAGE(L44:L51)</f>
        <v>10.875</v>
      </c>
      <c r="O52">
        <f>AVERAGE(O44:O51)</f>
        <v>19.5</v>
      </c>
      <c r="W52" t="e">
        <f>AVERAGE(W44:W51)</f>
        <v>#DIV/0!</v>
      </c>
      <c r="Z52" t="e">
        <f>AVERAGE(Z44:Z51)</f>
        <v>#DIV/0!</v>
      </c>
      <c r="AC52" t="e">
        <f>AVERAGE(AC44:AC51)</f>
        <v>#DIV/0!</v>
      </c>
      <c r="AF52">
        <f>AVERAGE(AF44:AF51)</f>
        <v>7.5625</v>
      </c>
      <c r="AI52">
        <f>AVERAGE(AI44:AI51)</f>
        <v>65.5625</v>
      </c>
      <c r="AO52">
        <f>AVERAGE(AO44:AO51)</f>
        <v>410.5</v>
      </c>
      <c r="AR52">
        <f>AVERAGE(AR44:AR51)</f>
        <v>3.6893749999999992</v>
      </c>
      <c r="AU52">
        <f>AVERAGE(AU44:AU51)</f>
        <v>109.125</v>
      </c>
      <c r="AX52">
        <f>AVERAGE(AX44:AX51)</f>
        <v>18</v>
      </c>
      <c r="BA52">
        <f>AVERAGE(BA44:BA51)</f>
        <v>77.8125</v>
      </c>
      <c r="BE52">
        <f>AVERAGE(BE44:BE51)</f>
        <v>17.125</v>
      </c>
      <c r="BF52">
        <f>AVERAGE(BF44:BF51)</f>
        <v>19.250000000000004</v>
      </c>
      <c r="BK52" t="e">
        <f>AVERAGE(BK44:BK51)</f>
        <v>#DIV/0!</v>
      </c>
      <c r="BN52" t="e">
        <f>AVERAGE(BN44:BN51)</f>
        <v>#DIV/0!</v>
      </c>
      <c r="BQ52" t="e">
        <f>AVERAGE(BQ44:BQ51)</f>
        <v>#DIV/0!</v>
      </c>
      <c r="BT52">
        <f>AVERAGE(BT44:BT51)</f>
        <v>11.9375</v>
      </c>
      <c r="BW52">
        <f>AVERAGE(BW44:BW51)</f>
        <v>30.770833333333332</v>
      </c>
      <c r="BX52">
        <f>AVERAGE(BX44:BX51)</f>
        <v>1</v>
      </c>
      <c r="CC52" t="e">
        <f>AVERAGE(CC44:CC51)</f>
        <v>#DIV/0!</v>
      </c>
      <c r="CF52">
        <f>AVERAGE(CF44:CF51)</f>
        <v>4.0143750000000002</v>
      </c>
      <c r="CI52">
        <f>AVERAGE(CI44:CI51)</f>
        <v>158.3125</v>
      </c>
      <c r="CL52">
        <f>AVERAGE(CL44:CL51)</f>
        <v>8.875</v>
      </c>
      <c r="CO52">
        <f>AVERAGE(CO44:CO51)</f>
        <v>14.5625</v>
      </c>
      <c r="CP52">
        <f>AVERAGE(CP44:CP51)</f>
        <v>2.3125</v>
      </c>
      <c r="CU52">
        <f>AVERAGE(CU44:CU51)</f>
        <v>410.25</v>
      </c>
      <c r="CX52">
        <f>AVERAGE(CX44:CX51)</f>
        <v>2.9581250000000003</v>
      </c>
      <c r="DA52">
        <f>AVERAGE(DA44:DA51)</f>
        <v>166.125</v>
      </c>
      <c r="DD52">
        <f>AVERAGE(DD44:DD51)</f>
        <v>9.375</v>
      </c>
      <c r="DG52">
        <f>AVERAGE(DG44:DG51)</f>
        <v>13.6875</v>
      </c>
      <c r="DH52">
        <f>AVERAGE(DH44:DH51)</f>
        <v>1.875</v>
      </c>
      <c r="DI52">
        <f t="shared" ref="DI52:DJ52" si="111">AVERAGE(DI44:DI51)</f>
        <v>17</v>
      </c>
      <c r="DJ52">
        <f t="shared" si="111"/>
        <v>18.9375</v>
      </c>
      <c r="DK52">
        <f>AVERAGE(DK44:DK51)</f>
        <v>14.862500000000001</v>
      </c>
      <c r="DL52">
        <f>AVERAGE(DL44:DL51)</f>
        <v>17.725000000000001</v>
      </c>
    </row>
    <row r="53" spans="1:116" x14ac:dyDescent="0.25">
      <c r="C53">
        <f>STDEV(C44:C51)/SQRT(COUNT(C44:C51))</f>
        <v>10.783585409580354</v>
      </c>
      <c r="F53">
        <f>STDEV(F44:F51)/SQRT(COUNT(F44:F51))</f>
        <v>0.32162533659967946</v>
      </c>
      <c r="I53">
        <f>STDEV(I44:I51)/SQRT(COUNT(I44:I51))</f>
        <v>4.0592019579856196</v>
      </c>
      <c r="L53">
        <f>STDEV(L44:L51)/SQRT(COUNT(L44:L51))</f>
        <v>1.2773787334112887</v>
      </c>
      <c r="O53">
        <f>STDEV(O44:O51)/SQRT(COUNT(O44:O51))</f>
        <v>2.7516228977511745</v>
      </c>
      <c r="W53" t="e">
        <f>STDEV(W44:W51)/SQRT(COUNT(W44:W51))</f>
        <v>#DIV/0!</v>
      </c>
      <c r="Z53" t="e">
        <f>STDEV(Z44:Z51)/SQRT(COUNT(Z44:Z51))</f>
        <v>#DIV/0!</v>
      </c>
      <c r="AC53" t="e">
        <f>STDEV(AC44:AC51)/SQRT(COUNT(AC44:AC51))</f>
        <v>#DIV/0!</v>
      </c>
      <c r="AF53">
        <f>STDEV(AF44:AF51)/SQRT(COUNT(AF44:AF51))</f>
        <v>0.8631208945283555</v>
      </c>
      <c r="AI53">
        <f>STDEV(AI44:AI51)/SQRT(COUNT(AI44:AI51))</f>
        <v>5.8671585207102472</v>
      </c>
      <c r="AO53">
        <f>STDEV(AO44:AO51)/SQRT(COUNT(AO44:AO51))</f>
        <v>11.690961099437949</v>
      </c>
      <c r="AR53">
        <f>STDEV(AR44:AR51)/SQRT(COUNT(AR44:AR51))</f>
        <v>0.85665485084842852</v>
      </c>
      <c r="AU53">
        <f>STDEV(AU44:AU51)/SQRT(COUNT(AU44:AU51))</f>
        <v>26.063409970410898</v>
      </c>
      <c r="AX53">
        <f>STDEV(AX44:AX51)/SQRT(COUNT(AX44:AX51))</f>
        <v>7.5391833585797414</v>
      </c>
      <c r="BA53">
        <f>STDEV(BA44:BA51)/SQRT(COUNT(BA44:BA51))</f>
        <v>11.048164642341536</v>
      </c>
      <c r="BE53">
        <f>STDEV(BE44:BE51)/SQRT(COUNT(BE44:BE51))</f>
        <v>0.32057426151027335</v>
      </c>
      <c r="BF53">
        <f>STDEV(BF44:BF51)/SQRT(COUNT(BF44:BF51))</f>
        <v>0.34278273002005194</v>
      </c>
      <c r="BK53" t="e">
        <f>STDEV(BK44:BK51)/SQRT(COUNT(BK44:BK51))</f>
        <v>#DIV/0!</v>
      </c>
      <c r="BN53" t="e">
        <f>STDEV(BN44:BN51)/SQRT(COUNT(BN44:BN51))</f>
        <v>#DIV/0!</v>
      </c>
      <c r="BQ53" t="e">
        <f>STDEV(BQ44:BQ51)/SQRT(COUNT(BQ44:BQ51))</f>
        <v>#DIV/0!</v>
      </c>
      <c r="BT53">
        <f>STDEV(BT44:BT51)/SQRT(COUNT(BT44:BT51))</f>
        <v>1.5653545353780309</v>
      </c>
      <c r="BW53">
        <f>STDEV(BW44:BW51)/SQRT(COUNT(BW44:BW51))</f>
        <v>6.1869788942020474</v>
      </c>
      <c r="BX53">
        <f>STDEV(BX44:BX51)/SQRT(COUNT(BX44:BX51))</f>
        <v>0.1889822365046136</v>
      </c>
      <c r="CC53" t="e">
        <f>STDEV(CC44:CC51)/SQRT(COUNT(CC44:CC51))</f>
        <v>#DIV/0!</v>
      </c>
      <c r="CF53">
        <f>STDEV(CF44:CF51)/SQRT(COUNT(CF44:CF51))</f>
        <v>0.65587961486573787</v>
      </c>
      <c r="CI53">
        <f>STDEV(CI44:CI51)/SQRT(COUNT(CI44:CI51))</f>
        <v>7.6110454861902612</v>
      </c>
      <c r="CL53">
        <f>STDEV(CL44:CL51)/SQRT(COUNT(CL44:CL51))</f>
        <v>0.95314329607732262</v>
      </c>
      <c r="CO53">
        <f>STDEV(CO44:CO51)/SQRT(COUNT(CO44:CO51))</f>
        <v>2.4882536546742977</v>
      </c>
      <c r="CP53">
        <f>STDEV(CP44:CP51)/SQRT(COUNT(CP44:CP51))</f>
        <v>0.40019526483955303</v>
      </c>
      <c r="CU53">
        <f>STDEV(CU44:CU51)/SQRT(COUNT(CU44:CU51))</f>
        <v>12.044189470445904</v>
      </c>
      <c r="CX53">
        <f>STDEV(CX44:CX51)/SQRT(COUNT(CX44:CX51))</f>
        <v>0.39018875640515288</v>
      </c>
      <c r="DA53">
        <f>STDEV(DA44:DA51)/SQRT(COUNT(DA44:DA51))</f>
        <v>7.0551083316578884</v>
      </c>
      <c r="DD53">
        <f>STDEV(DD44:DD51)/SQRT(COUNT(DD44:DD51))</f>
        <v>1.1090133968017313</v>
      </c>
      <c r="DG53">
        <f>STDEV(DG44:DG51)/SQRT(COUNT(DG44:DG51))</f>
        <v>1.1375784902276289</v>
      </c>
      <c r="DH53">
        <f>STDEV(DH44:DH51)/SQRT(COUNT(DH44:DH51))</f>
        <v>0.37499999999999994</v>
      </c>
      <c r="DI53">
        <f t="shared" ref="DI53" si="112">STDEV(DI44:DI51)/SQRT(COUNT(DI44:DI51))</f>
        <v>0.26792856190730058</v>
      </c>
      <c r="DJ53">
        <f>STDEV(DJ44:DJ51)/SQRT(COUNT(DJ44:DJ51))</f>
        <v>0.47091760729149096</v>
      </c>
      <c r="DK53">
        <f>STDEV(DK44:DK51)/SQRT(COUNT(DK44:DK51))</f>
        <v>0.31900375053773716</v>
      </c>
      <c r="DL53">
        <f>STDEV(DL44:DL51)/SQRT(COUNT(DL44:DL51))</f>
        <v>0.37784634065034589</v>
      </c>
    </row>
    <row r="55" spans="1:116" ht="45" x14ac:dyDescent="0.25">
      <c r="A55" t="s">
        <v>8</v>
      </c>
      <c r="B55" t="s">
        <v>7</v>
      </c>
      <c r="U55" s="1" t="s">
        <v>8</v>
      </c>
      <c r="V55" t="s">
        <v>7</v>
      </c>
      <c r="AM55" s="1" t="s">
        <v>8</v>
      </c>
      <c r="AN55" t="s">
        <v>7</v>
      </c>
      <c r="BI55" s="1" t="s">
        <v>8</v>
      </c>
      <c r="BJ55" t="s">
        <v>7</v>
      </c>
      <c r="CA55" s="1" t="s">
        <v>8</v>
      </c>
      <c r="CB55" t="s">
        <v>7</v>
      </c>
      <c r="CS55" s="1" t="s">
        <v>8</v>
      </c>
      <c r="CT55" t="s">
        <v>7</v>
      </c>
    </row>
    <row r="56" spans="1:116" ht="75" x14ac:dyDescent="0.25">
      <c r="A56" t="s">
        <v>69</v>
      </c>
      <c r="B56" t="s">
        <v>9</v>
      </c>
      <c r="C56" t="s">
        <v>52</v>
      </c>
      <c r="D56" t="s">
        <v>53</v>
      </c>
      <c r="E56" t="s">
        <v>54</v>
      </c>
      <c r="F56" t="s">
        <v>56</v>
      </c>
      <c r="G56" t="s">
        <v>55</v>
      </c>
      <c r="H56" t="s">
        <v>57</v>
      </c>
      <c r="I56" t="s">
        <v>58</v>
      </c>
      <c r="J56" t="s">
        <v>61</v>
      </c>
      <c r="K56" t="s">
        <v>62</v>
      </c>
      <c r="L56" t="s">
        <v>65</v>
      </c>
      <c r="M56" t="s">
        <v>63</v>
      </c>
      <c r="N56" t="s">
        <v>64</v>
      </c>
      <c r="O56" t="s">
        <v>60</v>
      </c>
      <c r="P56" t="s">
        <v>70</v>
      </c>
      <c r="U56" s="2" t="s">
        <v>73</v>
      </c>
      <c r="V56" t="s">
        <v>9</v>
      </c>
      <c r="W56" t="s">
        <v>52</v>
      </c>
      <c r="X56" t="s">
        <v>53</v>
      </c>
      <c r="Y56" t="s">
        <v>54</v>
      </c>
      <c r="Z56" t="s">
        <v>56</v>
      </c>
      <c r="AA56" t="s">
        <v>55</v>
      </c>
      <c r="AB56" t="s">
        <v>57</v>
      </c>
      <c r="AC56" t="s">
        <v>58</v>
      </c>
      <c r="AD56" t="s">
        <v>61</v>
      </c>
      <c r="AE56" t="s">
        <v>62</v>
      </c>
      <c r="AF56" t="s">
        <v>65</v>
      </c>
      <c r="AG56" t="s">
        <v>63</v>
      </c>
      <c r="AH56" t="s">
        <v>64</v>
      </c>
      <c r="AI56" t="s">
        <v>60</v>
      </c>
      <c r="AJ56" t="s">
        <v>70</v>
      </c>
      <c r="AM56" s="2"/>
      <c r="AN56" t="s">
        <v>9</v>
      </c>
      <c r="AO56" t="s">
        <v>52</v>
      </c>
      <c r="AP56" t="s">
        <v>53</v>
      </c>
      <c r="AQ56" t="s">
        <v>54</v>
      </c>
      <c r="AR56" t="s">
        <v>56</v>
      </c>
      <c r="AS56" t="s">
        <v>55</v>
      </c>
      <c r="AT56" t="s">
        <v>57</v>
      </c>
      <c r="AU56" t="s">
        <v>58</v>
      </c>
      <c r="AV56" t="s">
        <v>61</v>
      </c>
      <c r="AW56" t="s">
        <v>62</v>
      </c>
      <c r="AX56" t="s">
        <v>65</v>
      </c>
      <c r="AY56" t="s">
        <v>63</v>
      </c>
      <c r="AZ56" t="s">
        <v>64</v>
      </c>
      <c r="BA56" t="s">
        <v>60</v>
      </c>
      <c r="BB56" t="s">
        <v>70</v>
      </c>
      <c r="BC56" s="1" t="s">
        <v>126</v>
      </c>
      <c r="BD56" s="1" t="s">
        <v>128</v>
      </c>
      <c r="BE56" s="1" t="s">
        <v>127</v>
      </c>
      <c r="BF56" s="1" t="s">
        <v>129</v>
      </c>
      <c r="BI56" s="2"/>
      <c r="BJ56" t="s">
        <v>9</v>
      </c>
      <c r="BK56" t="s">
        <v>52</v>
      </c>
      <c r="BL56" t="s">
        <v>53</v>
      </c>
      <c r="BM56" t="s">
        <v>54</v>
      </c>
      <c r="BN56" t="s">
        <v>56</v>
      </c>
      <c r="BO56" t="s">
        <v>55</v>
      </c>
      <c r="BP56" t="s">
        <v>57</v>
      </c>
      <c r="BQ56" t="s">
        <v>58</v>
      </c>
      <c r="BR56" t="s">
        <v>61</v>
      </c>
      <c r="BS56" t="s">
        <v>62</v>
      </c>
      <c r="BT56" t="s">
        <v>65</v>
      </c>
      <c r="BU56" t="s">
        <v>63</v>
      </c>
      <c r="BV56" t="s">
        <v>64</v>
      </c>
      <c r="BW56" t="s">
        <v>60</v>
      </c>
      <c r="BX56" t="s">
        <v>70</v>
      </c>
      <c r="BY56" s="1"/>
      <c r="BZ56" s="1"/>
      <c r="CA56" s="2"/>
      <c r="CB56" t="s">
        <v>9</v>
      </c>
      <c r="CC56" t="s">
        <v>52</v>
      </c>
      <c r="CD56" t="s">
        <v>53</v>
      </c>
      <c r="CE56" t="s">
        <v>54</v>
      </c>
      <c r="CF56" t="s">
        <v>56</v>
      </c>
      <c r="CG56" t="s">
        <v>55</v>
      </c>
      <c r="CH56" t="s">
        <v>57</v>
      </c>
      <c r="CI56" t="s">
        <v>58</v>
      </c>
      <c r="CJ56" t="s">
        <v>61</v>
      </c>
      <c r="CK56" t="s">
        <v>62</v>
      </c>
      <c r="CL56" t="s">
        <v>65</v>
      </c>
      <c r="CM56" t="s">
        <v>63</v>
      </c>
      <c r="CN56" t="s">
        <v>64</v>
      </c>
      <c r="CO56" t="s">
        <v>60</v>
      </c>
      <c r="CP56" t="s">
        <v>70</v>
      </c>
      <c r="CT56" t="s">
        <v>9</v>
      </c>
      <c r="CU56" t="s">
        <v>52</v>
      </c>
      <c r="CV56" t="s">
        <v>53</v>
      </c>
      <c r="CW56" t="s">
        <v>54</v>
      </c>
      <c r="CX56" t="s">
        <v>56</v>
      </c>
      <c r="CY56" t="s">
        <v>55</v>
      </c>
      <c r="CZ56" t="s">
        <v>57</v>
      </c>
      <c r="DA56" t="s">
        <v>58</v>
      </c>
      <c r="DB56" t="s">
        <v>61</v>
      </c>
      <c r="DC56" t="s">
        <v>62</v>
      </c>
      <c r="DD56" t="s">
        <v>65</v>
      </c>
      <c r="DE56" t="s">
        <v>63</v>
      </c>
      <c r="DF56" t="s">
        <v>64</v>
      </c>
      <c r="DG56" t="s">
        <v>60</v>
      </c>
      <c r="DH56" t="s">
        <v>70</v>
      </c>
      <c r="DI56" s="1" t="s">
        <v>126</v>
      </c>
      <c r="DJ56" s="1" t="s">
        <v>128</v>
      </c>
      <c r="DK56" s="1" t="s">
        <v>127</v>
      </c>
      <c r="DL56" s="1" t="s">
        <v>129</v>
      </c>
    </row>
    <row r="57" spans="1:116" x14ac:dyDescent="0.25">
      <c r="B57" t="s">
        <v>26</v>
      </c>
      <c r="C57">
        <v>348</v>
      </c>
      <c r="D57">
        <v>2.79</v>
      </c>
      <c r="E57">
        <v>2.75</v>
      </c>
      <c r="F57">
        <f>AVERAGE(D57,E57)</f>
        <v>2.77</v>
      </c>
      <c r="G57">
        <v>180</v>
      </c>
      <c r="H57">
        <v>180</v>
      </c>
      <c r="I57">
        <f>AVERAGE(G57,H57)</f>
        <v>180</v>
      </c>
      <c r="J57">
        <v>10</v>
      </c>
      <c r="K57">
        <v>10</v>
      </c>
      <c r="L57">
        <f>AVERAGE(J57,K57)</f>
        <v>10</v>
      </c>
      <c r="M57">
        <v>11</v>
      </c>
      <c r="N57">
        <v>13</v>
      </c>
      <c r="O57">
        <f>AVERAGE(M57,N57)</f>
        <v>12</v>
      </c>
      <c r="P57">
        <v>0</v>
      </c>
      <c r="V57" t="s">
        <v>26</v>
      </c>
      <c r="X57">
        <v>3.17</v>
      </c>
      <c r="Y57">
        <v>2.85</v>
      </c>
      <c r="Z57" t="e">
        <f>AVERAGE(#REF!,Y57)</f>
        <v>#REF!</v>
      </c>
      <c r="AA57">
        <v>180</v>
      </c>
      <c r="AB57">
        <v>180</v>
      </c>
      <c r="AC57">
        <f>AVERAGE(AA57,AB57)</f>
        <v>180</v>
      </c>
      <c r="AD57">
        <v>8</v>
      </c>
      <c r="AE57">
        <v>5</v>
      </c>
      <c r="AF57">
        <f>AVERAGE(AD57,AE57)</f>
        <v>6.5</v>
      </c>
      <c r="AG57">
        <v>32</v>
      </c>
      <c r="AH57">
        <v>50</v>
      </c>
      <c r="AI57">
        <f>AVERAGE(AG57,AH57)</f>
        <v>41</v>
      </c>
      <c r="AJ57">
        <v>0</v>
      </c>
      <c r="AM57" s="2" t="s">
        <v>125</v>
      </c>
      <c r="AN57" t="s">
        <v>26</v>
      </c>
      <c r="AO57">
        <v>338</v>
      </c>
      <c r="AP57">
        <v>4.38</v>
      </c>
      <c r="AQ57">
        <v>2.91</v>
      </c>
      <c r="AR57">
        <f t="shared" ref="AR57:AR64" si="113">AVERAGE(AP57,AQ57)</f>
        <v>3.645</v>
      </c>
      <c r="AS57">
        <v>180</v>
      </c>
      <c r="AT57">
        <v>180</v>
      </c>
      <c r="AU57">
        <f>AVERAGE(AS57,AT57)</f>
        <v>180</v>
      </c>
      <c r="AV57">
        <v>16</v>
      </c>
      <c r="AW57">
        <v>4</v>
      </c>
      <c r="AX57">
        <f>AVERAGE(AV57,AW57)</f>
        <v>10</v>
      </c>
      <c r="AY57">
        <v>15</v>
      </c>
      <c r="AZ57">
        <v>16</v>
      </c>
      <c r="BA57">
        <f>AVERAGE(AY57,AZ57)</f>
        <v>15.5</v>
      </c>
      <c r="BB57">
        <v>0</v>
      </c>
      <c r="BE57">
        <v>15</v>
      </c>
      <c r="BF57">
        <v>18.5</v>
      </c>
      <c r="BI57" s="2" t="s">
        <v>125</v>
      </c>
      <c r="BJ57" t="s">
        <v>26</v>
      </c>
      <c r="BN57" t="e">
        <f t="shared" ref="BN57:BN64" si="114">AVERAGE(BL57,BM57)</f>
        <v>#DIV/0!</v>
      </c>
      <c r="BQ57" t="e">
        <f>AVERAGE(BO57,BP57)</f>
        <v>#DIV/0!</v>
      </c>
      <c r="BR57">
        <v>17</v>
      </c>
      <c r="BS57">
        <v>14</v>
      </c>
      <c r="BT57">
        <f>AVERAGE(BR57,BS57)</f>
        <v>15.5</v>
      </c>
      <c r="BU57">
        <v>8</v>
      </c>
      <c r="BV57">
        <v>5</v>
      </c>
      <c r="BW57">
        <f>AVERAGE(BU57,BV57)</f>
        <v>6.5</v>
      </c>
      <c r="BX57">
        <v>1</v>
      </c>
      <c r="CA57" s="15" t="s">
        <v>135</v>
      </c>
      <c r="CB57" t="s">
        <v>26</v>
      </c>
      <c r="CD57">
        <v>3.33</v>
      </c>
      <c r="CE57">
        <v>5.39</v>
      </c>
      <c r="CF57">
        <f t="shared" ref="CF57:CF64" si="115">AVERAGE(CD57,CE57)</f>
        <v>4.3599999999999994</v>
      </c>
      <c r="CG57">
        <v>180</v>
      </c>
      <c r="CH57">
        <v>180</v>
      </c>
      <c r="CI57">
        <f>AVERAGE(CG57,CH57)</f>
        <v>180</v>
      </c>
      <c r="CJ57">
        <v>5</v>
      </c>
      <c r="CK57">
        <v>5</v>
      </c>
      <c r="CL57">
        <f>AVERAGE(CJ57,CK57)</f>
        <v>5</v>
      </c>
      <c r="CM57">
        <v>6</v>
      </c>
      <c r="CN57">
        <v>7</v>
      </c>
      <c r="CO57">
        <f>AVERAGE(CM57,CN57)</f>
        <v>6.5</v>
      </c>
      <c r="CP57">
        <v>2.5</v>
      </c>
      <c r="CS57" t="s">
        <v>132</v>
      </c>
      <c r="CT57" t="s">
        <v>26</v>
      </c>
      <c r="CU57">
        <v>340</v>
      </c>
      <c r="CV57">
        <v>5.51</v>
      </c>
      <c r="CW57">
        <v>2.91</v>
      </c>
      <c r="CX57">
        <f t="shared" ref="CX57:CX64" si="116">AVERAGE(CV57,CW57)</f>
        <v>4.21</v>
      </c>
      <c r="CY57">
        <v>180</v>
      </c>
      <c r="CZ57">
        <v>180</v>
      </c>
      <c r="DA57">
        <f>AVERAGE(CY57,CZ57)</f>
        <v>180</v>
      </c>
      <c r="DB57">
        <v>14</v>
      </c>
      <c r="DC57">
        <v>5</v>
      </c>
      <c r="DD57">
        <f>AVERAGE(DB57,DC57)</f>
        <v>9.5</v>
      </c>
      <c r="DE57">
        <v>10</v>
      </c>
      <c r="DF57">
        <v>7</v>
      </c>
      <c r="DG57">
        <f>AVERAGE(DE57,DF57)</f>
        <v>8.5</v>
      </c>
      <c r="DH57">
        <v>1.5</v>
      </c>
      <c r="DI57">
        <v>16</v>
      </c>
      <c r="DJ57">
        <v>18.100000000000001</v>
      </c>
      <c r="DK57">
        <v>13.5</v>
      </c>
      <c r="DL57">
        <v>17.2</v>
      </c>
    </row>
    <row r="58" spans="1:116" x14ac:dyDescent="0.25">
      <c r="B58" t="s">
        <v>27</v>
      </c>
      <c r="C58">
        <v>396</v>
      </c>
      <c r="D58">
        <v>1.68</v>
      </c>
      <c r="E58">
        <v>3.09</v>
      </c>
      <c r="F58">
        <f t="shared" ref="F58:F64" si="117">AVERAGE(D58,E58)</f>
        <v>2.3849999999999998</v>
      </c>
      <c r="G58">
        <v>180</v>
      </c>
      <c r="H58">
        <v>180</v>
      </c>
      <c r="I58">
        <f t="shared" ref="I58:I64" si="118">AVERAGE(G58,H58)</f>
        <v>180</v>
      </c>
      <c r="J58">
        <v>5</v>
      </c>
      <c r="K58">
        <v>2</v>
      </c>
      <c r="L58">
        <f t="shared" ref="L58:L64" si="119">AVERAGE(J58,K58)</f>
        <v>3.5</v>
      </c>
      <c r="M58">
        <v>10</v>
      </c>
      <c r="N58">
        <v>12</v>
      </c>
      <c r="O58">
        <f t="shared" ref="O58:O64" si="120">AVERAGE(M58,N58)</f>
        <v>11</v>
      </c>
      <c r="P58">
        <v>0</v>
      </c>
      <c r="V58" t="s">
        <v>27</v>
      </c>
      <c r="X58">
        <v>4.05</v>
      </c>
      <c r="Y58">
        <v>4.67</v>
      </c>
      <c r="Z58">
        <f t="shared" ref="Z58:Z64" si="121">AVERAGE(X58,Y58)</f>
        <v>4.3599999999999994</v>
      </c>
      <c r="AA58">
        <v>180</v>
      </c>
      <c r="AB58">
        <v>180</v>
      </c>
      <c r="AC58">
        <f t="shared" ref="AC58:AC64" si="122">AVERAGE(AA58,AB58)</f>
        <v>180</v>
      </c>
      <c r="AD58">
        <v>9</v>
      </c>
      <c r="AE58">
        <v>8</v>
      </c>
      <c r="AF58">
        <f t="shared" ref="AF58:AF64" si="123">AVERAGE(AD58,AE58)</f>
        <v>8.5</v>
      </c>
      <c r="AG58">
        <v>35</v>
      </c>
      <c r="AH58">
        <v>68</v>
      </c>
      <c r="AI58">
        <f t="shared" ref="AI58:AI64" si="124">AVERAGE(AG58,AH58)</f>
        <v>51.5</v>
      </c>
      <c r="AJ58">
        <v>0</v>
      </c>
      <c r="AN58" t="s">
        <v>27</v>
      </c>
      <c r="AO58">
        <v>410</v>
      </c>
      <c r="AP58">
        <v>4.33</v>
      </c>
      <c r="AQ58">
        <v>2.66</v>
      </c>
      <c r="AR58">
        <f t="shared" si="113"/>
        <v>3.4950000000000001</v>
      </c>
      <c r="AS58">
        <v>84</v>
      </c>
      <c r="AT58">
        <v>180</v>
      </c>
      <c r="AU58">
        <f t="shared" ref="AU58:AU64" si="125">AVERAGE(AS58,AT58)</f>
        <v>132</v>
      </c>
      <c r="AV58">
        <v>5</v>
      </c>
      <c r="AW58">
        <v>11</v>
      </c>
      <c r="AX58">
        <f t="shared" ref="AX58:AX64" si="126">AVERAGE(AV58,AW58)</f>
        <v>8</v>
      </c>
      <c r="AY58">
        <v>86</v>
      </c>
      <c r="AZ58">
        <v>95</v>
      </c>
      <c r="BA58">
        <f t="shared" ref="BA58:BA64" si="127">AVERAGE(AY58,AZ58)</f>
        <v>90.5</v>
      </c>
      <c r="BB58">
        <v>0</v>
      </c>
      <c r="BE58">
        <v>17.8</v>
      </c>
      <c r="BF58">
        <v>19.7</v>
      </c>
      <c r="BJ58" t="s">
        <v>27</v>
      </c>
      <c r="BN58" t="e">
        <f t="shared" si="114"/>
        <v>#DIV/0!</v>
      </c>
      <c r="BQ58" t="e">
        <f t="shared" ref="BQ58:BQ64" si="128">AVERAGE(BO58,BP58)</f>
        <v>#DIV/0!</v>
      </c>
      <c r="BR58">
        <v>10</v>
      </c>
      <c r="BS58">
        <v>11</v>
      </c>
      <c r="BT58">
        <f t="shared" ref="BT58:BT64" si="129">AVERAGE(BR58,BS58)</f>
        <v>10.5</v>
      </c>
      <c r="BU58">
        <v>15</v>
      </c>
      <c r="BV58">
        <v>9</v>
      </c>
      <c r="BW58">
        <f t="shared" ref="BW58:BW64" si="130">AVERAGE(BU58,BV58)</f>
        <v>12</v>
      </c>
      <c r="BX58">
        <v>1</v>
      </c>
      <c r="CB58" t="s">
        <v>27</v>
      </c>
      <c r="CD58">
        <v>4.0199999999999996</v>
      </c>
      <c r="CE58">
        <v>3.68</v>
      </c>
      <c r="CF58">
        <f t="shared" si="115"/>
        <v>3.8499999999999996</v>
      </c>
      <c r="CG58">
        <v>180</v>
      </c>
      <c r="CH58">
        <v>180</v>
      </c>
      <c r="CI58">
        <f t="shared" ref="CI58:CI64" si="131">AVERAGE(CG58,CH58)</f>
        <v>180</v>
      </c>
      <c r="CJ58">
        <v>4</v>
      </c>
      <c r="CK58">
        <v>4</v>
      </c>
      <c r="CL58">
        <f t="shared" ref="CL58:CL64" si="132">AVERAGE(CJ58,CK58)</f>
        <v>4</v>
      </c>
      <c r="CM58">
        <v>5</v>
      </c>
      <c r="CN58">
        <v>15</v>
      </c>
      <c r="CO58">
        <f t="shared" ref="CO58:CO64" si="133">AVERAGE(CM58,CN58)</f>
        <v>10</v>
      </c>
      <c r="CP58">
        <v>1.5</v>
      </c>
      <c r="CT58" t="s">
        <v>27</v>
      </c>
      <c r="CU58">
        <v>408</v>
      </c>
      <c r="CV58">
        <v>3</v>
      </c>
      <c r="CW58">
        <v>2.73</v>
      </c>
      <c r="CX58">
        <f t="shared" si="116"/>
        <v>2.8650000000000002</v>
      </c>
      <c r="CY58">
        <v>180</v>
      </c>
      <c r="CZ58">
        <v>180</v>
      </c>
      <c r="DA58">
        <f t="shared" ref="DA58:DA64" si="134">AVERAGE(CY58,CZ58)</f>
        <v>180</v>
      </c>
      <c r="DB58">
        <v>6</v>
      </c>
      <c r="DC58">
        <v>7</v>
      </c>
      <c r="DD58">
        <f t="shared" ref="DD58:DD64" si="135">AVERAGE(DB58,DC58)</f>
        <v>6.5</v>
      </c>
      <c r="DE58">
        <v>14</v>
      </c>
      <c r="DF58">
        <v>17</v>
      </c>
      <c r="DG58">
        <f t="shared" ref="DG58:DG64" si="136">AVERAGE(DE58,DF58)</f>
        <v>15.5</v>
      </c>
      <c r="DH58">
        <v>1</v>
      </c>
      <c r="DI58">
        <v>18</v>
      </c>
      <c r="DJ58">
        <v>19.2</v>
      </c>
      <c r="DK58">
        <v>15</v>
      </c>
      <c r="DL58">
        <v>17.399999999999999</v>
      </c>
    </row>
    <row r="59" spans="1:116" x14ac:dyDescent="0.25">
      <c r="B59" t="s">
        <v>28</v>
      </c>
      <c r="C59">
        <v>336</v>
      </c>
      <c r="D59">
        <v>2.54</v>
      </c>
      <c r="E59">
        <v>3.11</v>
      </c>
      <c r="F59">
        <f t="shared" si="117"/>
        <v>2.8250000000000002</v>
      </c>
      <c r="G59">
        <v>180</v>
      </c>
      <c r="H59">
        <v>180</v>
      </c>
      <c r="I59">
        <f t="shared" si="118"/>
        <v>180</v>
      </c>
      <c r="J59">
        <v>10</v>
      </c>
      <c r="K59">
        <v>10</v>
      </c>
      <c r="L59">
        <f t="shared" si="119"/>
        <v>10</v>
      </c>
      <c r="M59">
        <v>25</v>
      </c>
      <c r="N59">
        <v>23</v>
      </c>
      <c r="O59">
        <f t="shared" si="120"/>
        <v>24</v>
      </c>
      <c r="P59">
        <v>0</v>
      </c>
      <c r="V59" t="s">
        <v>28</v>
      </c>
      <c r="X59">
        <v>5.09</v>
      </c>
      <c r="Y59">
        <v>7.53</v>
      </c>
      <c r="Z59">
        <f t="shared" si="121"/>
        <v>6.3100000000000005</v>
      </c>
      <c r="AA59">
        <v>180</v>
      </c>
      <c r="AB59">
        <v>180</v>
      </c>
      <c r="AC59">
        <f t="shared" si="122"/>
        <v>180</v>
      </c>
      <c r="AD59">
        <v>4</v>
      </c>
      <c r="AE59">
        <v>4</v>
      </c>
      <c r="AF59">
        <f t="shared" si="123"/>
        <v>4</v>
      </c>
      <c r="AG59">
        <v>89</v>
      </c>
      <c r="AH59">
        <v>105</v>
      </c>
      <c r="AI59">
        <f t="shared" si="124"/>
        <v>97</v>
      </c>
      <c r="AJ59">
        <v>0</v>
      </c>
      <c r="AN59" t="s">
        <v>28</v>
      </c>
      <c r="AO59">
        <v>336</v>
      </c>
      <c r="AP59">
        <v>10.69</v>
      </c>
      <c r="AQ59">
        <v>7.53</v>
      </c>
      <c r="AR59">
        <f t="shared" si="113"/>
        <v>9.11</v>
      </c>
      <c r="AS59">
        <v>20</v>
      </c>
      <c r="AT59">
        <v>85</v>
      </c>
      <c r="AU59">
        <f t="shared" si="125"/>
        <v>52.5</v>
      </c>
      <c r="AV59">
        <v>7</v>
      </c>
      <c r="AW59">
        <v>5</v>
      </c>
      <c r="AX59">
        <f t="shared" si="126"/>
        <v>6</v>
      </c>
      <c r="AY59">
        <v>144</v>
      </c>
      <c r="AZ59">
        <v>94</v>
      </c>
      <c r="BA59">
        <f t="shared" si="127"/>
        <v>119</v>
      </c>
      <c r="BB59">
        <v>0</v>
      </c>
      <c r="BE59">
        <v>15.3</v>
      </c>
      <c r="BF59">
        <v>17</v>
      </c>
      <c r="BJ59" t="s">
        <v>28</v>
      </c>
      <c r="BN59" t="e">
        <f t="shared" si="114"/>
        <v>#DIV/0!</v>
      </c>
      <c r="BQ59" t="e">
        <f t="shared" si="128"/>
        <v>#DIV/0!</v>
      </c>
      <c r="BR59">
        <v>2</v>
      </c>
      <c r="BS59">
        <v>7</v>
      </c>
      <c r="BT59">
        <f t="shared" si="129"/>
        <v>4.5</v>
      </c>
      <c r="BU59">
        <v>8</v>
      </c>
      <c r="BV59">
        <v>13</v>
      </c>
      <c r="BW59">
        <f t="shared" si="130"/>
        <v>10.5</v>
      </c>
      <c r="BX59">
        <v>0.5</v>
      </c>
      <c r="CB59" t="s">
        <v>28</v>
      </c>
      <c r="CD59">
        <v>7.88</v>
      </c>
      <c r="CE59">
        <v>3.35</v>
      </c>
      <c r="CF59">
        <f t="shared" si="115"/>
        <v>5.6150000000000002</v>
      </c>
      <c r="CG59">
        <v>180</v>
      </c>
      <c r="CH59">
        <v>180</v>
      </c>
      <c r="CI59">
        <f t="shared" si="131"/>
        <v>180</v>
      </c>
      <c r="CJ59">
        <v>4</v>
      </c>
      <c r="CK59">
        <v>10</v>
      </c>
      <c r="CL59">
        <f t="shared" si="132"/>
        <v>7</v>
      </c>
      <c r="CM59">
        <v>15</v>
      </c>
      <c r="CN59">
        <v>10</v>
      </c>
      <c r="CO59">
        <f t="shared" si="133"/>
        <v>12.5</v>
      </c>
      <c r="CP59">
        <v>1.5</v>
      </c>
      <c r="CT59" t="s">
        <v>28</v>
      </c>
      <c r="CU59">
        <v>332</v>
      </c>
      <c r="CV59">
        <v>2.42</v>
      </c>
      <c r="CW59">
        <v>2.16</v>
      </c>
      <c r="CX59">
        <f t="shared" si="116"/>
        <v>2.29</v>
      </c>
      <c r="CY59">
        <v>180</v>
      </c>
      <c r="CZ59">
        <v>180</v>
      </c>
      <c r="DA59">
        <f t="shared" si="134"/>
        <v>180</v>
      </c>
      <c r="DB59">
        <v>2</v>
      </c>
      <c r="DC59">
        <v>4</v>
      </c>
      <c r="DD59">
        <f t="shared" si="135"/>
        <v>3</v>
      </c>
      <c r="DE59">
        <v>7</v>
      </c>
      <c r="DF59">
        <v>14</v>
      </c>
      <c r="DG59">
        <f t="shared" si="136"/>
        <v>10.5</v>
      </c>
      <c r="DH59">
        <v>3</v>
      </c>
      <c r="DI59">
        <v>15.5</v>
      </c>
      <c r="DJ59">
        <v>17.2</v>
      </c>
      <c r="DK59">
        <v>13.2</v>
      </c>
      <c r="DL59">
        <v>17</v>
      </c>
    </row>
    <row r="60" spans="1:116" x14ac:dyDescent="0.25">
      <c r="B60" t="s">
        <v>29</v>
      </c>
      <c r="C60">
        <v>360</v>
      </c>
      <c r="D60">
        <v>5.78</v>
      </c>
      <c r="E60">
        <v>2.67</v>
      </c>
      <c r="F60">
        <f t="shared" si="117"/>
        <v>4.2249999999999996</v>
      </c>
      <c r="G60">
        <v>65</v>
      </c>
      <c r="H60">
        <v>86</v>
      </c>
      <c r="I60">
        <f t="shared" si="118"/>
        <v>75.5</v>
      </c>
      <c r="J60">
        <v>14</v>
      </c>
      <c r="K60">
        <v>8</v>
      </c>
      <c r="L60">
        <f t="shared" si="119"/>
        <v>11</v>
      </c>
      <c r="M60">
        <v>10</v>
      </c>
      <c r="N60">
        <v>27</v>
      </c>
      <c r="O60">
        <f t="shared" si="120"/>
        <v>18.5</v>
      </c>
      <c r="P60">
        <v>0</v>
      </c>
      <c r="V60" t="s">
        <v>29</v>
      </c>
      <c r="X60">
        <v>3.29</v>
      </c>
      <c r="Y60">
        <v>1.32</v>
      </c>
      <c r="Z60">
        <f t="shared" si="121"/>
        <v>2.3050000000000002</v>
      </c>
      <c r="AA60">
        <v>69</v>
      </c>
      <c r="AB60">
        <v>180</v>
      </c>
      <c r="AC60">
        <f t="shared" si="122"/>
        <v>124.5</v>
      </c>
      <c r="AD60">
        <v>7</v>
      </c>
      <c r="AE60">
        <v>8</v>
      </c>
      <c r="AF60">
        <f t="shared" si="123"/>
        <v>7.5</v>
      </c>
      <c r="AG60">
        <v>97</v>
      </c>
      <c r="AH60">
        <v>47</v>
      </c>
      <c r="AI60">
        <f t="shared" si="124"/>
        <v>72</v>
      </c>
      <c r="AJ60">
        <v>0</v>
      </c>
      <c r="AN60" t="s">
        <v>29</v>
      </c>
      <c r="AO60">
        <v>366</v>
      </c>
      <c r="AP60">
        <v>3.73</v>
      </c>
      <c r="AQ60">
        <v>2.88</v>
      </c>
      <c r="AR60">
        <f t="shared" si="113"/>
        <v>3.3049999999999997</v>
      </c>
      <c r="AS60">
        <v>46</v>
      </c>
      <c r="AT60">
        <v>96</v>
      </c>
      <c r="AU60">
        <f t="shared" si="125"/>
        <v>71</v>
      </c>
      <c r="AV60">
        <v>7</v>
      </c>
      <c r="AW60">
        <v>4</v>
      </c>
      <c r="AX60">
        <f t="shared" si="126"/>
        <v>5.5</v>
      </c>
      <c r="AY60">
        <v>105</v>
      </c>
      <c r="AZ60">
        <v>92</v>
      </c>
      <c r="BA60">
        <f t="shared" si="127"/>
        <v>98.5</v>
      </c>
      <c r="BB60">
        <v>0</v>
      </c>
      <c r="BE60">
        <v>16.8</v>
      </c>
      <c r="BF60">
        <v>18.2</v>
      </c>
      <c r="BJ60" t="s">
        <v>29</v>
      </c>
      <c r="BN60" t="e">
        <f t="shared" si="114"/>
        <v>#DIV/0!</v>
      </c>
      <c r="BQ60" t="e">
        <f t="shared" si="128"/>
        <v>#DIV/0!</v>
      </c>
      <c r="BR60">
        <v>8</v>
      </c>
      <c r="BS60">
        <v>4</v>
      </c>
      <c r="BT60">
        <f t="shared" si="129"/>
        <v>6</v>
      </c>
      <c r="BU60">
        <v>27</v>
      </c>
      <c r="BV60">
        <v>19</v>
      </c>
      <c r="BW60">
        <f t="shared" si="130"/>
        <v>23</v>
      </c>
      <c r="BX60">
        <v>1</v>
      </c>
      <c r="CB60" t="s">
        <v>29</v>
      </c>
      <c r="CD60">
        <v>3.96</v>
      </c>
      <c r="CE60">
        <v>2.54</v>
      </c>
      <c r="CF60">
        <f t="shared" si="115"/>
        <v>3.25</v>
      </c>
      <c r="CG60">
        <v>180</v>
      </c>
      <c r="CH60">
        <v>180</v>
      </c>
      <c r="CI60">
        <f t="shared" si="131"/>
        <v>180</v>
      </c>
      <c r="CJ60">
        <v>6</v>
      </c>
      <c r="CK60">
        <v>4</v>
      </c>
      <c r="CL60">
        <f t="shared" si="132"/>
        <v>5</v>
      </c>
      <c r="CM60">
        <v>18</v>
      </c>
      <c r="CN60">
        <v>13</v>
      </c>
      <c r="CO60">
        <f t="shared" si="133"/>
        <v>15.5</v>
      </c>
      <c r="CP60">
        <v>2</v>
      </c>
      <c r="CT60" t="s">
        <v>29</v>
      </c>
      <c r="CU60">
        <v>360</v>
      </c>
      <c r="CV60">
        <v>2.86</v>
      </c>
      <c r="CW60">
        <v>2.99</v>
      </c>
      <c r="CX60">
        <f t="shared" si="116"/>
        <v>2.9249999999999998</v>
      </c>
      <c r="CY60">
        <v>180</v>
      </c>
      <c r="CZ60">
        <v>180</v>
      </c>
      <c r="DA60">
        <f t="shared" si="134"/>
        <v>180</v>
      </c>
      <c r="DB60">
        <v>7</v>
      </c>
      <c r="DC60">
        <v>8</v>
      </c>
      <c r="DD60">
        <f t="shared" si="135"/>
        <v>7.5</v>
      </c>
      <c r="DE60">
        <v>13</v>
      </c>
      <c r="DF60">
        <v>18</v>
      </c>
      <c r="DG60">
        <f t="shared" si="136"/>
        <v>15.5</v>
      </c>
      <c r="DH60">
        <v>1</v>
      </c>
      <c r="DI60">
        <v>16.8</v>
      </c>
      <c r="DJ60">
        <v>18.600000000000001</v>
      </c>
      <c r="DK60">
        <v>14.5</v>
      </c>
      <c r="DL60">
        <v>18.3</v>
      </c>
    </row>
    <row r="61" spans="1:116" x14ac:dyDescent="0.25">
      <c r="B61" t="s">
        <v>30</v>
      </c>
      <c r="C61">
        <v>378</v>
      </c>
      <c r="D61">
        <v>2.91</v>
      </c>
      <c r="E61">
        <v>3.84</v>
      </c>
      <c r="F61">
        <f t="shared" si="117"/>
        <v>3.375</v>
      </c>
      <c r="G61">
        <v>180</v>
      </c>
      <c r="H61">
        <v>180</v>
      </c>
      <c r="I61">
        <f t="shared" si="118"/>
        <v>180</v>
      </c>
      <c r="J61">
        <v>13</v>
      </c>
      <c r="K61">
        <v>11</v>
      </c>
      <c r="L61">
        <f t="shared" si="119"/>
        <v>12</v>
      </c>
      <c r="M61">
        <v>10</v>
      </c>
      <c r="N61">
        <v>12</v>
      </c>
      <c r="O61">
        <f t="shared" si="120"/>
        <v>11</v>
      </c>
      <c r="P61">
        <v>0</v>
      </c>
      <c r="V61" t="s">
        <v>30</v>
      </c>
      <c r="X61">
        <v>3.53</v>
      </c>
      <c r="Y61">
        <v>2.33</v>
      </c>
      <c r="Z61">
        <f t="shared" si="121"/>
        <v>2.9299999999999997</v>
      </c>
      <c r="AA61">
        <v>180</v>
      </c>
      <c r="AB61">
        <v>180</v>
      </c>
      <c r="AC61">
        <f t="shared" si="122"/>
        <v>180</v>
      </c>
      <c r="AD61">
        <v>2</v>
      </c>
      <c r="AE61">
        <v>11</v>
      </c>
      <c r="AF61">
        <f t="shared" si="123"/>
        <v>6.5</v>
      </c>
      <c r="AG61">
        <v>62</v>
      </c>
      <c r="AH61">
        <v>33</v>
      </c>
      <c r="AI61">
        <f t="shared" si="124"/>
        <v>47.5</v>
      </c>
      <c r="AJ61">
        <v>0</v>
      </c>
      <c r="AN61" t="s">
        <v>30</v>
      </c>
      <c r="AO61">
        <v>374</v>
      </c>
      <c r="AP61">
        <v>5</v>
      </c>
      <c r="AQ61">
        <v>4.1399999999999997</v>
      </c>
      <c r="AR61">
        <f t="shared" si="113"/>
        <v>4.57</v>
      </c>
      <c r="AS61">
        <v>180</v>
      </c>
      <c r="AT61">
        <v>85</v>
      </c>
      <c r="AU61">
        <f t="shared" si="125"/>
        <v>132.5</v>
      </c>
      <c r="AV61">
        <v>6</v>
      </c>
      <c r="AW61">
        <v>8</v>
      </c>
      <c r="AX61">
        <f t="shared" si="126"/>
        <v>7</v>
      </c>
      <c r="AY61">
        <v>36</v>
      </c>
      <c r="AZ61">
        <v>83</v>
      </c>
      <c r="BA61">
        <f t="shared" si="127"/>
        <v>59.5</v>
      </c>
      <c r="BB61">
        <v>0</v>
      </c>
      <c r="BE61">
        <v>17.600000000000001</v>
      </c>
      <c r="BF61">
        <v>19.600000000000001</v>
      </c>
      <c r="BJ61" t="s">
        <v>30</v>
      </c>
      <c r="BN61" t="e">
        <f t="shared" si="114"/>
        <v>#DIV/0!</v>
      </c>
      <c r="BQ61" t="e">
        <f t="shared" si="128"/>
        <v>#DIV/0!</v>
      </c>
      <c r="BR61">
        <v>13</v>
      </c>
      <c r="BS61">
        <v>11</v>
      </c>
      <c r="BT61">
        <f t="shared" si="129"/>
        <v>12</v>
      </c>
      <c r="BU61">
        <v>13</v>
      </c>
      <c r="BV61">
        <v>12</v>
      </c>
      <c r="BW61">
        <f t="shared" si="130"/>
        <v>12.5</v>
      </c>
      <c r="BX61">
        <v>1</v>
      </c>
      <c r="CB61" t="s">
        <v>30</v>
      </c>
      <c r="CD61">
        <v>2.23</v>
      </c>
      <c r="CE61">
        <v>2.46</v>
      </c>
      <c r="CF61">
        <f t="shared" si="115"/>
        <v>2.3449999999999998</v>
      </c>
      <c r="CG61">
        <v>180</v>
      </c>
      <c r="CH61">
        <v>180</v>
      </c>
      <c r="CI61">
        <f t="shared" si="131"/>
        <v>180</v>
      </c>
      <c r="CJ61">
        <v>6</v>
      </c>
      <c r="CK61">
        <v>8</v>
      </c>
      <c r="CL61">
        <f t="shared" si="132"/>
        <v>7</v>
      </c>
      <c r="CM61">
        <v>17</v>
      </c>
      <c r="CN61">
        <v>5</v>
      </c>
      <c r="CO61">
        <f t="shared" si="133"/>
        <v>11</v>
      </c>
      <c r="CP61">
        <v>1.5</v>
      </c>
      <c r="CT61" t="s">
        <v>30</v>
      </c>
      <c r="CU61">
        <v>382</v>
      </c>
      <c r="CV61">
        <v>1.86</v>
      </c>
      <c r="CW61">
        <v>3.24</v>
      </c>
      <c r="CX61">
        <f t="shared" si="116"/>
        <v>2.5500000000000003</v>
      </c>
      <c r="CY61">
        <v>180</v>
      </c>
      <c r="CZ61">
        <v>180</v>
      </c>
      <c r="DA61">
        <f t="shared" si="134"/>
        <v>180</v>
      </c>
      <c r="DB61">
        <v>13</v>
      </c>
      <c r="DC61">
        <v>8</v>
      </c>
      <c r="DD61">
        <f t="shared" si="135"/>
        <v>10.5</v>
      </c>
      <c r="DE61">
        <v>15</v>
      </c>
      <c r="DF61">
        <v>9</v>
      </c>
      <c r="DG61">
        <f t="shared" si="136"/>
        <v>12</v>
      </c>
      <c r="DH61">
        <v>0</v>
      </c>
      <c r="DI61">
        <v>16.7</v>
      </c>
      <c r="DJ61">
        <v>18.7</v>
      </c>
      <c r="DK61">
        <v>14.1</v>
      </c>
      <c r="DL61">
        <v>18.399999999999999</v>
      </c>
    </row>
    <row r="62" spans="1:116" x14ac:dyDescent="0.25">
      <c r="A62" t="s">
        <v>67</v>
      </c>
      <c r="B62" t="s">
        <v>49</v>
      </c>
      <c r="C62">
        <v>404</v>
      </c>
      <c r="D62">
        <v>2.75</v>
      </c>
      <c r="E62">
        <v>2.16</v>
      </c>
      <c r="F62">
        <f t="shared" si="117"/>
        <v>2.4550000000000001</v>
      </c>
      <c r="G62">
        <v>80</v>
      </c>
      <c r="H62">
        <v>180</v>
      </c>
      <c r="I62">
        <f t="shared" si="118"/>
        <v>130</v>
      </c>
      <c r="J62">
        <v>19</v>
      </c>
      <c r="K62">
        <v>5</v>
      </c>
      <c r="L62">
        <f t="shared" si="119"/>
        <v>12</v>
      </c>
      <c r="M62">
        <v>26</v>
      </c>
      <c r="N62">
        <v>7</v>
      </c>
      <c r="O62">
        <f t="shared" si="120"/>
        <v>16.5</v>
      </c>
      <c r="P62">
        <v>0</v>
      </c>
      <c r="U62" t="s">
        <v>74</v>
      </c>
      <c r="V62" t="s">
        <v>49</v>
      </c>
      <c r="Z62" t="e">
        <f t="shared" si="121"/>
        <v>#DIV/0!</v>
      </c>
      <c r="AC62" t="e">
        <f t="shared" si="122"/>
        <v>#DIV/0!</v>
      </c>
      <c r="AD62">
        <v>9</v>
      </c>
      <c r="AE62">
        <v>4</v>
      </c>
      <c r="AF62">
        <f t="shared" si="123"/>
        <v>6.5</v>
      </c>
      <c r="AG62">
        <v>22</v>
      </c>
      <c r="AH62">
        <v>19</v>
      </c>
      <c r="AI62">
        <f t="shared" si="124"/>
        <v>20.5</v>
      </c>
      <c r="AJ62">
        <v>0</v>
      </c>
      <c r="AM62" t="s">
        <v>124</v>
      </c>
      <c r="AN62" t="s">
        <v>49</v>
      </c>
      <c r="AO62">
        <v>418</v>
      </c>
      <c r="AP62">
        <v>2.31</v>
      </c>
      <c r="AQ62">
        <v>2.2799999999999998</v>
      </c>
      <c r="AR62">
        <f t="shared" si="113"/>
        <v>2.2949999999999999</v>
      </c>
      <c r="AS62">
        <v>180</v>
      </c>
      <c r="AT62">
        <v>180</v>
      </c>
      <c r="AU62">
        <f t="shared" si="125"/>
        <v>180</v>
      </c>
      <c r="AV62">
        <v>7</v>
      </c>
      <c r="AW62">
        <v>6</v>
      </c>
      <c r="AX62">
        <f t="shared" si="126"/>
        <v>6.5</v>
      </c>
      <c r="AY62">
        <v>17</v>
      </c>
      <c r="AZ62">
        <v>10</v>
      </c>
      <c r="BA62">
        <f t="shared" si="127"/>
        <v>13.5</v>
      </c>
      <c r="BB62">
        <v>0</v>
      </c>
      <c r="BE62">
        <v>17.899999999999999</v>
      </c>
      <c r="BF62">
        <v>19.100000000000001</v>
      </c>
      <c r="BI62" t="s">
        <v>124</v>
      </c>
      <c r="BJ62" t="s">
        <v>49</v>
      </c>
      <c r="BN62" t="e">
        <f t="shared" si="114"/>
        <v>#DIV/0!</v>
      </c>
      <c r="BQ62" t="e">
        <f t="shared" si="128"/>
        <v>#DIV/0!</v>
      </c>
      <c r="BR62">
        <v>10</v>
      </c>
      <c r="BS62">
        <v>6</v>
      </c>
      <c r="BT62">
        <f t="shared" si="129"/>
        <v>8</v>
      </c>
      <c r="BU62">
        <v>12</v>
      </c>
      <c r="BV62">
        <v>25</v>
      </c>
      <c r="BW62">
        <f t="shared" si="130"/>
        <v>18.5</v>
      </c>
      <c r="BX62">
        <v>1</v>
      </c>
      <c r="CA62" t="s">
        <v>134</v>
      </c>
      <c r="CB62" t="s">
        <v>49</v>
      </c>
      <c r="CD62">
        <v>2.57</v>
      </c>
      <c r="CE62">
        <v>2.14</v>
      </c>
      <c r="CF62">
        <f t="shared" si="115"/>
        <v>2.355</v>
      </c>
      <c r="CG62">
        <v>180</v>
      </c>
      <c r="CH62">
        <v>85</v>
      </c>
      <c r="CI62">
        <f t="shared" si="131"/>
        <v>132.5</v>
      </c>
      <c r="CJ62">
        <v>10</v>
      </c>
      <c r="CK62">
        <v>8</v>
      </c>
      <c r="CL62">
        <f t="shared" si="132"/>
        <v>9</v>
      </c>
      <c r="CM62">
        <v>22</v>
      </c>
      <c r="CN62">
        <v>12</v>
      </c>
      <c r="CO62">
        <f t="shared" si="133"/>
        <v>17</v>
      </c>
      <c r="CP62">
        <v>1.5</v>
      </c>
      <c r="CS62" t="s">
        <v>137</v>
      </c>
      <c r="CT62" t="s">
        <v>49</v>
      </c>
      <c r="CU62">
        <v>420</v>
      </c>
      <c r="CV62">
        <v>2.16</v>
      </c>
      <c r="CW62">
        <v>2.06</v>
      </c>
      <c r="CX62">
        <f t="shared" si="116"/>
        <v>2.1100000000000003</v>
      </c>
      <c r="CY62">
        <v>180</v>
      </c>
      <c r="CZ62">
        <v>180</v>
      </c>
      <c r="DA62">
        <f t="shared" si="134"/>
        <v>180</v>
      </c>
      <c r="DB62">
        <v>16</v>
      </c>
      <c r="DC62">
        <v>7</v>
      </c>
      <c r="DD62">
        <f t="shared" si="135"/>
        <v>11.5</v>
      </c>
      <c r="DE62">
        <v>14</v>
      </c>
      <c r="DF62">
        <v>6</v>
      </c>
      <c r="DG62">
        <f t="shared" si="136"/>
        <v>10</v>
      </c>
      <c r="DH62">
        <v>2</v>
      </c>
      <c r="DI62">
        <v>18</v>
      </c>
      <c r="DJ62">
        <v>20.100000000000001</v>
      </c>
      <c r="DK62">
        <v>15</v>
      </c>
      <c r="DL62">
        <v>19</v>
      </c>
    </row>
    <row r="63" spans="1:116" x14ac:dyDescent="0.25">
      <c r="B63" t="s">
        <v>50</v>
      </c>
      <c r="C63">
        <v>416</v>
      </c>
      <c r="D63">
        <v>2.78</v>
      </c>
      <c r="E63">
        <v>2.81</v>
      </c>
      <c r="F63">
        <f t="shared" si="117"/>
        <v>2.7949999999999999</v>
      </c>
      <c r="G63">
        <v>10</v>
      </c>
      <c r="H63">
        <v>85</v>
      </c>
      <c r="I63">
        <f t="shared" si="118"/>
        <v>47.5</v>
      </c>
      <c r="J63">
        <v>22</v>
      </c>
      <c r="K63">
        <v>12</v>
      </c>
      <c r="L63">
        <f t="shared" si="119"/>
        <v>17</v>
      </c>
      <c r="M63">
        <v>13</v>
      </c>
      <c r="N63">
        <v>27</v>
      </c>
      <c r="O63">
        <f t="shared" si="120"/>
        <v>20</v>
      </c>
      <c r="P63">
        <v>0</v>
      </c>
      <c r="V63" t="s">
        <v>50</v>
      </c>
      <c r="Z63" t="e">
        <f t="shared" si="121"/>
        <v>#DIV/0!</v>
      </c>
      <c r="AC63" t="e">
        <f t="shared" si="122"/>
        <v>#DIV/0!</v>
      </c>
      <c r="AD63">
        <v>6</v>
      </c>
      <c r="AE63">
        <v>5</v>
      </c>
      <c r="AF63">
        <f t="shared" si="123"/>
        <v>5.5</v>
      </c>
      <c r="AG63">
        <v>58</v>
      </c>
      <c r="AH63">
        <v>75</v>
      </c>
      <c r="AI63">
        <f t="shared" si="124"/>
        <v>66.5</v>
      </c>
      <c r="AJ63">
        <v>0</v>
      </c>
      <c r="AN63" t="s">
        <v>50</v>
      </c>
      <c r="AO63">
        <v>418</v>
      </c>
      <c r="AP63">
        <v>3.15</v>
      </c>
      <c r="AQ63">
        <v>2.66</v>
      </c>
      <c r="AR63">
        <f t="shared" si="113"/>
        <v>2.9050000000000002</v>
      </c>
      <c r="AS63">
        <v>180</v>
      </c>
      <c r="AT63">
        <v>180</v>
      </c>
      <c r="AU63">
        <f t="shared" si="125"/>
        <v>180</v>
      </c>
      <c r="AV63">
        <v>24</v>
      </c>
      <c r="AW63">
        <v>10</v>
      </c>
      <c r="AX63">
        <f t="shared" si="126"/>
        <v>17</v>
      </c>
      <c r="AY63">
        <v>42</v>
      </c>
      <c r="AZ63">
        <v>46</v>
      </c>
      <c r="BA63">
        <f t="shared" si="127"/>
        <v>44</v>
      </c>
      <c r="BB63">
        <v>0</v>
      </c>
      <c r="BE63">
        <v>16.8</v>
      </c>
      <c r="BF63">
        <v>19</v>
      </c>
      <c r="BJ63" t="s">
        <v>50</v>
      </c>
      <c r="BN63" t="e">
        <f t="shared" si="114"/>
        <v>#DIV/0!</v>
      </c>
      <c r="BQ63" t="e">
        <f t="shared" si="128"/>
        <v>#DIV/0!</v>
      </c>
      <c r="BR63">
        <v>2</v>
      </c>
      <c r="BS63">
        <v>10</v>
      </c>
      <c r="BT63">
        <f t="shared" si="129"/>
        <v>6</v>
      </c>
      <c r="BU63">
        <v>78</v>
      </c>
      <c r="BV63">
        <v>41</v>
      </c>
      <c r="BW63">
        <f t="shared" si="130"/>
        <v>59.5</v>
      </c>
      <c r="BX63">
        <v>0</v>
      </c>
      <c r="CB63" t="s">
        <v>50</v>
      </c>
      <c r="CD63">
        <v>3.12</v>
      </c>
      <c r="CE63">
        <v>3.07</v>
      </c>
      <c r="CF63">
        <f t="shared" si="115"/>
        <v>3.0949999999999998</v>
      </c>
      <c r="CG63">
        <v>180</v>
      </c>
      <c r="CH63">
        <v>180</v>
      </c>
      <c r="CI63">
        <f t="shared" si="131"/>
        <v>180</v>
      </c>
      <c r="CJ63">
        <v>7</v>
      </c>
      <c r="CK63">
        <v>16</v>
      </c>
      <c r="CL63">
        <f t="shared" si="132"/>
        <v>11.5</v>
      </c>
      <c r="CM63">
        <v>30</v>
      </c>
      <c r="CN63">
        <v>30</v>
      </c>
      <c r="CO63">
        <f t="shared" si="133"/>
        <v>30</v>
      </c>
      <c r="CP63">
        <v>0</v>
      </c>
      <c r="CT63" t="s">
        <v>50</v>
      </c>
      <c r="CU63">
        <v>416</v>
      </c>
      <c r="CV63">
        <v>3.88</v>
      </c>
      <c r="CW63">
        <v>1.86</v>
      </c>
      <c r="CX63">
        <f t="shared" si="116"/>
        <v>2.87</v>
      </c>
      <c r="CY63">
        <v>180</v>
      </c>
      <c r="CZ63">
        <v>180</v>
      </c>
      <c r="DA63">
        <f t="shared" si="134"/>
        <v>180</v>
      </c>
      <c r="DB63">
        <v>9</v>
      </c>
      <c r="DC63">
        <v>8</v>
      </c>
      <c r="DD63">
        <f t="shared" si="135"/>
        <v>8.5</v>
      </c>
      <c r="DE63">
        <v>15</v>
      </c>
      <c r="DF63">
        <v>15</v>
      </c>
      <c r="DG63">
        <f t="shared" si="136"/>
        <v>15</v>
      </c>
      <c r="DH63">
        <v>0</v>
      </c>
      <c r="DI63">
        <v>18.100000000000001</v>
      </c>
      <c r="DJ63">
        <v>19.7</v>
      </c>
      <c r="DK63">
        <v>14</v>
      </c>
      <c r="DL63">
        <v>18.399999999999999</v>
      </c>
    </row>
    <row r="64" spans="1:116" x14ac:dyDescent="0.25">
      <c r="B64" t="s">
        <v>51</v>
      </c>
      <c r="C64">
        <v>444</v>
      </c>
      <c r="D64">
        <v>3.25</v>
      </c>
      <c r="E64">
        <v>2.02</v>
      </c>
      <c r="F64">
        <f t="shared" si="117"/>
        <v>2.6349999999999998</v>
      </c>
      <c r="G64">
        <v>97</v>
      </c>
      <c r="H64">
        <v>93</v>
      </c>
      <c r="I64">
        <f t="shared" si="118"/>
        <v>95</v>
      </c>
      <c r="J64">
        <v>5</v>
      </c>
      <c r="K64">
        <v>11</v>
      </c>
      <c r="L64">
        <f t="shared" si="119"/>
        <v>8</v>
      </c>
      <c r="M64">
        <v>15</v>
      </c>
      <c r="N64">
        <v>18</v>
      </c>
      <c r="O64">
        <f t="shared" si="120"/>
        <v>16.5</v>
      </c>
      <c r="P64">
        <v>0</v>
      </c>
      <c r="V64" t="s">
        <v>51</v>
      </c>
      <c r="Z64" t="e">
        <f t="shared" si="121"/>
        <v>#DIV/0!</v>
      </c>
      <c r="AC64" t="e">
        <f t="shared" si="122"/>
        <v>#DIV/0!</v>
      </c>
      <c r="AD64">
        <v>5</v>
      </c>
      <c r="AE64">
        <v>3</v>
      </c>
      <c r="AF64">
        <f t="shared" si="123"/>
        <v>4</v>
      </c>
      <c r="AG64">
        <v>65</v>
      </c>
      <c r="AH64">
        <v>78</v>
      </c>
      <c r="AI64">
        <f t="shared" si="124"/>
        <v>71.5</v>
      </c>
      <c r="AJ64">
        <v>0</v>
      </c>
      <c r="AN64" t="s">
        <v>51</v>
      </c>
      <c r="AO64">
        <v>468</v>
      </c>
      <c r="AP64">
        <v>2.33</v>
      </c>
      <c r="AQ64">
        <v>2.83</v>
      </c>
      <c r="AR64">
        <f t="shared" si="113"/>
        <v>2.58</v>
      </c>
      <c r="AS64">
        <v>74</v>
      </c>
      <c r="AT64">
        <v>26</v>
      </c>
      <c r="AU64">
        <f t="shared" si="125"/>
        <v>50</v>
      </c>
      <c r="AV64">
        <v>3</v>
      </c>
      <c r="AW64">
        <v>8</v>
      </c>
      <c r="AX64">
        <f t="shared" si="126"/>
        <v>5.5</v>
      </c>
      <c r="AY64">
        <v>92</v>
      </c>
      <c r="AZ64">
        <v>93</v>
      </c>
      <c r="BA64">
        <f t="shared" si="127"/>
        <v>92.5</v>
      </c>
      <c r="BB64">
        <v>0</v>
      </c>
      <c r="BE64">
        <v>15.3</v>
      </c>
      <c r="BF64">
        <v>19.5</v>
      </c>
      <c r="BJ64" t="s">
        <v>51</v>
      </c>
      <c r="BN64" t="e">
        <f t="shared" si="114"/>
        <v>#DIV/0!</v>
      </c>
      <c r="BQ64" t="e">
        <f t="shared" si="128"/>
        <v>#DIV/0!</v>
      </c>
      <c r="BR64">
        <v>10</v>
      </c>
      <c r="BS64">
        <v>5</v>
      </c>
      <c r="BT64">
        <f t="shared" si="129"/>
        <v>7.5</v>
      </c>
      <c r="BU64">
        <v>58</v>
      </c>
      <c r="BV64">
        <v>51</v>
      </c>
      <c r="BW64">
        <f t="shared" si="130"/>
        <v>54.5</v>
      </c>
      <c r="BX64">
        <v>0.5</v>
      </c>
      <c r="CB64" t="s">
        <v>51</v>
      </c>
      <c r="CD64">
        <v>2.16</v>
      </c>
      <c r="CE64">
        <v>3.04</v>
      </c>
      <c r="CF64">
        <f t="shared" si="115"/>
        <v>2.6</v>
      </c>
      <c r="CG64">
        <v>180</v>
      </c>
      <c r="CH64">
        <v>50</v>
      </c>
      <c r="CI64">
        <f t="shared" si="131"/>
        <v>115</v>
      </c>
      <c r="CJ64">
        <v>16</v>
      </c>
      <c r="CK64">
        <v>13</v>
      </c>
      <c r="CL64">
        <f t="shared" si="132"/>
        <v>14.5</v>
      </c>
      <c r="CM64">
        <v>49</v>
      </c>
      <c r="CN64">
        <v>30</v>
      </c>
      <c r="CO64">
        <f t="shared" si="133"/>
        <v>39.5</v>
      </c>
      <c r="CP64">
        <v>1.5</v>
      </c>
      <c r="CT64" t="s">
        <v>51</v>
      </c>
      <c r="CU64">
        <v>452</v>
      </c>
      <c r="CV64">
        <v>1.98</v>
      </c>
      <c r="CW64">
        <v>3.02</v>
      </c>
      <c r="CX64">
        <f t="shared" si="116"/>
        <v>2.5</v>
      </c>
      <c r="CY64">
        <v>105</v>
      </c>
      <c r="CZ64">
        <v>146</v>
      </c>
      <c r="DA64">
        <f t="shared" si="134"/>
        <v>125.5</v>
      </c>
      <c r="DB64">
        <v>8</v>
      </c>
      <c r="DC64">
        <v>11</v>
      </c>
      <c r="DD64">
        <f t="shared" si="135"/>
        <v>9.5</v>
      </c>
      <c r="DE64">
        <v>18</v>
      </c>
      <c r="DF64">
        <v>25</v>
      </c>
      <c r="DG64">
        <f t="shared" si="136"/>
        <v>21.5</v>
      </c>
      <c r="DH64">
        <v>1</v>
      </c>
      <c r="DI64">
        <v>18.3</v>
      </c>
      <c r="DJ64">
        <v>19.100000000000001</v>
      </c>
      <c r="DK64">
        <v>14.5</v>
      </c>
      <c r="DL64">
        <v>19.399999999999999</v>
      </c>
    </row>
    <row r="65" spans="3:116" x14ac:dyDescent="0.25">
      <c r="C65">
        <f>AVERAGE(C57:C64)</f>
        <v>385.25</v>
      </c>
      <c r="F65">
        <f>AVERAGE(F57:F64)</f>
        <v>2.9331249999999995</v>
      </c>
      <c r="I65">
        <f>AVERAGE(I57:I64)</f>
        <v>133.5</v>
      </c>
      <c r="L65">
        <f>AVERAGE(L57:L64)</f>
        <v>10.4375</v>
      </c>
      <c r="O65">
        <f>AVERAGE(O57:O64)</f>
        <v>16.1875</v>
      </c>
      <c r="W65" t="e">
        <f>AVERAGE(W57:W64)</f>
        <v>#DIV/0!</v>
      </c>
      <c r="Z65" t="e">
        <f>AVERAGE(Z57:Z64)</f>
        <v>#REF!</v>
      </c>
      <c r="AC65" t="e">
        <f>AVERAGE(AC57:AC64)</f>
        <v>#DIV/0!</v>
      </c>
      <c r="AF65">
        <f>AVERAGE(AF57:AF64)</f>
        <v>6.125</v>
      </c>
      <c r="AI65">
        <f>AVERAGE(AI57:AI64)</f>
        <v>58.4375</v>
      </c>
      <c r="AO65">
        <f>AVERAGE(AO57:AO64)</f>
        <v>391</v>
      </c>
      <c r="AR65">
        <f>AVERAGE(AR57:AR64)</f>
        <v>3.9881250000000001</v>
      </c>
      <c r="AU65">
        <f>AVERAGE(AU57:AU64)</f>
        <v>122.25</v>
      </c>
      <c r="AX65">
        <f>AVERAGE(AX57:AX64)</f>
        <v>8.1875</v>
      </c>
      <c r="BA65">
        <f>AVERAGE(BA57:BA64)</f>
        <v>66.625</v>
      </c>
      <c r="BE65">
        <f>AVERAGE(BE57:BE64)</f>
        <v>16.5625</v>
      </c>
      <c r="BF65">
        <f>AVERAGE(BF57:BF64)</f>
        <v>18.824999999999999</v>
      </c>
      <c r="BK65" t="e">
        <f>AVERAGE(BK57:BK64)</f>
        <v>#DIV/0!</v>
      </c>
      <c r="BN65" t="e">
        <f>AVERAGE(BN57:BN64)</f>
        <v>#DIV/0!</v>
      </c>
      <c r="BQ65" t="e">
        <f>AVERAGE(BQ57:BQ64)</f>
        <v>#DIV/0!</v>
      </c>
      <c r="BT65">
        <f>AVERAGE(BT57:BT64)</f>
        <v>8.75</v>
      </c>
      <c r="BW65">
        <f>AVERAGE(BW57:BW64)</f>
        <v>24.625</v>
      </c>
      <c r="BX65">
        <f>AVERAGE(BX57:BX64)</f>
        <v>0.75</v>
      </c>
      <c r="CC65" t="e">
        <f>AVERAGE(CC57:CC64)</f>
        <v>#DIV/0!</v>
      </c>
      <c r="CF65">
        <f>AVERAGE(CF57:CF64)</f>
        <v>3.4337499999999999</v>
      </c>
      <c r="CI65">
        <f>AVERAGE(CI57:CI64)</f>
        <v>165.9375</v>
      </c>
      <c r="CL65">
        <f>AVERAGE(CL57:CL64)</f>
        <v>7.875</v>
      </c>
      <c r="CO65">
        <f>AVERAGE(CO57:CO64)</f>
        <v>17.75</v>
      </c>
      <c r="CP65">
        <f>AVERAGE(CP57:CP64)</f>
        <v>1.5</v>
      </c>
      <c r="CU65">
        <f>AVERAGE(CU57:CU64)</f>
        <v>388.75</v>
      </c>
      <c r="CX65">
        <f>AVERAGE(CX57:CX64)</f>
        <v>2.79</v>
      </c>
      <c r="DA65">
        <f>AVERAGE(DA57:DA64)</f>
        <v>173.1875</v>
      </c>
      <c r="DD65">
        <f>AVERAGE(DD57:DD64)</f>
        <v>8.3125</v>
      </c>
      <c r="DG65">
        <f>AVERAGE(DG57:DG64)</f>
        <v>13.5625</v>
      </c>
      <c r="DH65">
        <f>AVERAGE(DH57:DH64)</f>
        <v>1.1875</v>
      </c>
      <c r="DI65">
        <f t="shared" ref="DI65:DJ65" si="137">AVERAGE(DI57:DI64)</f>
        <v>17.175000000000001</v>
      </c>
      <c r="DJ65">
        <f t="shared" si="137"/>
        <v>18.837499999999999</v>
      </c>
      <c r="DK65">
        <f>AVERAGE(DK57:DK64)</f>
        <v>14.225</v>
      </c>
      <c r="DL65">
        <f>AVERAGE(DL57:DL64)</f>
        <v>18.137499999999999</v>
      </c>
    </row>
    <row r="66" spans="3:116" x14ac:dyDescent="0.25">
      <c r="C66">
        <f>STDEV(C57:C64)/SQRT(COUNT(C57:C64))</f>
        <v>12.933552710461489</v>
      </c>
      <c r="F66">
        <f>STDEV(F57:F64)/SQRT(COUNT(F57:F64))</f>
        <v>0.2129510706292482</v>
      </c>
      <c r="I66">
        <f>STDEV(I57:I64)/SQRT(COUNT(I57:I64))</f>
        <v>19.320372297507255</v>
      </c>
      <c r="L66">
        <f>STDEV(L57:L64)/SQRT(COUNT(L57:L64))</f>
        <v>1.3543498044660185</v>
      </c>
      <c r="O66">
        <f>STDEV(O57:O64)/SQRT(COUNT(O57:O64))</f>
        <v>1.6500473478055107</v>
      </c>
      <c r="W66" t="e">
        <f>STDEV(W57:W64)/SQRT(COUNT(W57:W64))</f>
        <v>#DIV/0!</v>
      </c>
      <c r="Z66" t="e">
        <f>STDEV(Z57:Z64)/SQRT(COUNT(Z57:Z64))</f>
        <v>#REF!</v>
      </c>
      <c r="AC66" t="e">
        <f>STDEV(AC57:AC64)/SQRT(COUNT(AC57:AC64))</f>
        <v>#DIV/0!</v>
      </c>
      <c r="AF66">
        <f>STDEV(AF57:AF64)/SQRT(COUNT(AF57:AF64))</f>
        <v>0.55701692716007933</v>
      </c>
      <c r="AI66">
        <f>STDEV(AI57:AI64)/SQRT(COUNT(AI57:AI64))</f>
        <v>8.2567275059276888</v>
      </c>
      <c r="AO66">
        <f>STDEV(AO57:AO64)/SQRT(COUNT(AO57:AO64))</f>
        <v>16.089037971772669</v>
      </c>
      <c r="AR66">
        <f>STDEV(AR57:AR64)/SQRT(COUNT(AR57:AR64))</f>
        <v>0.77254677245135084</v>
      </c>
      <c r="AU66">
        <f>STDEV(AU57:AU64)/SQRT(COUNT(AU57:AU64))</f>
        <v>20.229486964753772</v>
      </c>
      <c r="AX66">
        <f>STDEV(AX57:AX64)/SQRT(COUNT(AX57:AX64))</f>
        <v>1.3658379819206752</v>
      </c>
      <c r="BA66">
        <f>STDEV(BA57:BA64)/SQRT(COUNT(BA57:BA64))</f>
        <v>14.013625384909195</v>
      </c>
      <c r="BE66">
        <f>STDEV(BE57:BE64)/SQRT(COUNT(BE57:BE64))</f>
        <v>0.42549865704001588</v>
      </c>
      <c r="BF66">
        <f>STDEV(BF57:BF64)/SQRT(COUNT(BF57:BF64))</f>
        <v>0.32057426151027346</v>
      </c>
      <c r="BK66" t="e">
        <f>STDEV(BK57:BK64)/SQRT(COUNT(BK57:BK64))</f>
        <v>#DIV/0!</v>
      </c>
      <c r="BN66" t="e">
        <f>STDEV(BN57:BN64)/SQRT(COUNT(BN57:BN64))</f>
        <v>#DIV/0!</v>
      </c>
      <c r="BQ66" t="e">
        <f>STDEV(BQ57:BQ64)/SQRT(COUNT(BQ57:BQ64))</f>
        <v>#DIV/0!</v>
      </c>
      <c r="BT66">
        <f>STDEV(BT57:BT64)/SQRT(COUNT(BT57:BT64))</f>
        <v>1.299038105676658</v>
      </c>
      <c r="BW66">
        <f>STDEV(BW57:BW64)/SQRT(COUNT(BW57:BW64))</f>
        <v>7.2989419487641198</v>
      </c>
      <c r="BX66">
        <f>STDEV(BX57:BX64)/SQRT(COUNT(BX57:BX64))</f>
        <v>0.13363062095621217</v>
      </c>
      <c r="CC66" t="e">
        <f>STDEV(CC57:CC64)/SQRT(COUNT(CC57:CC64))</f>
        <v>#DIV/0!</v>
      </c>
      <c r="CF66">
        <f>STDEV(CF57:CF64)/SQRT(COUNT(CF57:CF64))</f>
        <v>0.40048603284009843</v>
      </c>
      <c r="CI66">
        <f>STDEV(CI57:CI64)/SQRT(COUNT(CI57:CI64))</f>
        <v>9.3533977306186902</v>
      </c>
      <c r="CL66">
        <f>STDEV(CL57:CL64)/SQRT(COUNT(CL57:CL64))</f>
        <v>1.2773787334112887</v>
      </c>
      <c r="CO66">
        <f>STDEV(CO57:CO64)/SQRT(COUNT(CO57:CO64))</f>
        <v>3.9832237482435535</v>
      </c>
      <c r="CP66">
        <f>STDEV(CP57:CP64)/SQRT(COUNT(CP57:CP64))</f>
        <v>0.25</v>
      </c>
      <c r="CU66">
        <f>STDEV(CU57:CU64)/SQRT(COUNT(CU57:CU64))</f>
        <v>14.975873454135678</v>
      </c>
      <c r="CX66">
        <f>STDEV(CX57:CX64)/SQRT(COUNT(CX57:CX64))</f>
        <v>0.22759417203183646</v>
      </c>
      <c r="DA66">
        <f>STDEV(DA57:DA64)/SQRT(COUNT(DA57:DA64))</f>
        <v>6.8124999999999991</v>
      </c>
      <c r="DD66">
        <f>STDEV(DD57:DD64)/SQRT(COUNT(DD57:DD64))</f>
        <v>0.94461585162586437</v>
      </c>
      <c r="DG66">
        <f>STDEV(DG57:DG64)/SQRT(COUNT(DG57:DG64))</f>
        <v>1.4803399102908763</v>
      </c>
      <c r="DH66">
        <f>STDEV(DH57:DH64)/SQRT(COUNT(DH57:DH64))</f>
        <v>0.3527633261631859</v>
      </c>
      <c r="DI66">
        <f t="shared" ref="DI66:DJ66" si="138">STDEV(DI57:DI64)/SQRT(COUNT(DI57:DI64))</f>
        <v>0.3787903679571894</v>
      </c>
      <c r="DJ66">
        <f t="shared" si="138"/>
        <v>0.32289842498399224</v>
      </c>
      <c r="DK66">
        <f>STDEV(DK57:DK64)/SQRT(COUNT(DK57:DK64))</f>
        <v>0.23126206532231536</v>
      </c>
      <c r="DL66">
        <f>STDEV(DL57:DL64)/SQRT(COUNT(DL57:DL64))</f>
        <v>0.30527358923712061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K65"/>
  <sheetViews>
    <sheetView tabSelected="1" topLeftCell="A13" zoomScaleNormal="100" workbookViewId="0">
      <selection activeCell="CV5" sqref="CV5:CV12"/>
    </sheetView>
  </sheetViews>
  <sheetFormatPr defaultRowHeight="15" x14ac:dyDescent="0.25"/>
  <cols>
    <col min="1" max="1" width="13.5703125" customWidth="1"/>
    <col min="18" max="18" width="11.42578125" customWidth="1"/>
    <col min="69" max="69" width="14.7109375" customWidth="1"/>
    <col min="86" max="86" width="12.85546875" customWidth="1"/>
    <col min="106" max="106" width="12" customWidth="1"/>
    <col min="107" max="107" width="10.85546875" customWidth="1"/>
    <col min="109" max="109" width="15.7109375" customWidth="1"/>
  </cols>
  <sheetData>
    <row r="1" spans="1:141" x14ac:dyDescent="0.25">
      <c r="C1" t="s">
        <v>75</v>
      </c>
      <c r="R1" t="s">
        <v>76</v>
      </c>
      <c r="AI1" t="s">
        <v>77</v>
      </c>
      <c r="AZ1" t="s">
        <v>78</v>
      </c>
      <c r="BQ1" s="3" t="s">
        <v>79</v>
      </c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5"/>
      <c r="CH1" s="16" t="s">
        <v>80</v>
      </c>
      <c r="DE1" s="26" t="s">
        <v>81</v>
      </c>
      <c r="DV1" s="30" t="s">
        <v>82</v>
      </c>
    </row>
    <row r="2" spans="1:141" x14ac:dyDescent="0.25">
      <c r="A2" t="s">
        <v>83</v>
      </c>
      <c r="R2" t="s">
        <v>83</v>
      </c>
      <c r="AI2" t="s">
        <v>83</v>
      </c>
      <c r="AZ2" t="s">
        <v>83</v>
      </c>
      <c r="BQ2" s="6" t="s">
        <v>83</v>
      </c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8"/>
      <c r="CH2" s="7" t="s">
        <v>83</v>
      </c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DE2" s="7" t="s">
        <v>83</v>
      </c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V2" s="7" t="s">
        <v>83</v>
      </c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</row>
    <row r="3" spans="1:141" x14ac:dyDescent="0.25">
      <c r="A3" t="s">
        <v>71</v>
      </c>
      <c r="B3" t="s">
        <v>12</v>
      </c>
      <c r="R3" t="s">
        <v>71</v>
      </c>
      <c r="S3" t="s">
        <v>12</v>
      </c>
      <c r="AI3" t="s">
        <v>71</v>
      </c>
      <c r="AJ3" t="s">
        <v>12</v>
      </c>
      <c r="AZ3" t="s">
        <v>71</v>
      </c>
      <c r="BA3" t="s">
        <v>12</v>
      </c>
      <c r="BQ3" s="6" t="s">
        <v>71</v>
      </c>
      <c r="BR3" s="7" t="s">
        <v>12</v>
      </c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8"/>
      <c r="CH3" s="7" t="s">
        <v>71</v>
      </c>
      <c r="CI3" s="7" t="s">
        <v>12</v>
      </c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DE3" s="7" t="s">
        <v>71</v>
      </c>
      <c r="DF3" s="7" t="s">
        <v>12</v>
      </c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V3" s="7" t="s">
        <v>71</v>
      </c>
      <c r="DW3" s="7" t="s">
        <v>12</v>
      </c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</row>
    <row r="4" spans="1:141" ht="75" x14ac:dyDescent="0.25">
      <c r="B4" t="s">
        <v>9</v>
      </c>
      <c r="C4" t="s">
        <v>52</v>
      </c>
      <c r="D4" t="s">
        <v>53</v>
      </c>
      <c r="E4" t="s">
        <v>54</v>
      </c>
      <c r="F4" t="s">
        <v>56</v>
      </c>
      <c r="G4" t="s">
        <v>55</v>
      </c>
      <c r="H4" t="s">
        <v>57</v>
      </c>
      <c r="I4" t="s">
        <v>58</v>
      </c>
      <c r="J4" t="s">
        <v>61</v>
      </c>
      <c r="K4" t="s">
        <v>62</v>
      </c>
      <c r="L4" t="s">
        <v>65</v>
      </c>
      <c r="M4" t="s">
        <v>63</v>
      </c>
      <c r="N4" t="s">
        <v>64</v>
      </c>
      <c r="O4" t="s">
        <v>60</v>
      </c>
      <c r="P4" t="s">
        <v>70</v>
      </c>
      <c r="S4" t="s">
        <v>9</v>
      </c>
      <c r="T4" t="s">
        <v>52</v>
      </c>
      <c r="U4" t="s">
        <v>53</v>
      </c>
      <c r="V4" t="s">
        <v>54</v>
      </c>
      <c r="W4" t="s">
        <v>56</v>
      </c>
      <c r="X4" t="s">
        <v>55</v>
      </c>
      <c r="Y4" t="s">
        <v>57</v>
      </c>
      <c r="Z4" t="s">
        <v>58</v>
      </c>
      <c r="AA4" t="s">
        <v>61</v>
      </c>
      <c r="AB4" t="s">
        <v>62</v>
      </c>
      <c r="AC4" t="s">
        <v>65</v>
      </c>
      <c r="AD4" t="s">
        <v>63</v>
      </c>
      <c r="AE4" t="s">
        <v>64</v>
      </c>
      <c r="AF4" t="s">
        <v>60</v>
      </c>
      <c r="AG4" t="s">
        <v>70</v>
      </c>
      <c r="AJ4" t="s">
        <v>9</v>
      </c>
      <c r="AK4" t="s">
        <v>52</v>
      </c>
      <c r="AL4" t="s">
        <v>53</v>
      </c>
      <c r="AM4" t="s">
        <v>54</v>
      </c>
      <c r="AN4" t="s">
        <v>56</v>
      </c>
      <c r="AO4" t="s">
        <v>55</v>
      </c>
      <c r="AP4" t="s">
        <v>57</v>
      </c>
      <c r="AQ4" t="s">
        <v>58</v>
      </c>
      <c r="AR4" t="s">
        <v>61</v>
      </c>
      <c r="AS4" t="s">
        <v>62</v>
      </c>
      <c r="AT4" t="s">
        <v>65</v>
      </c>
      <c r="AU4" t="s">
        <v>63</v>
      </c>
      <c r="AV4" t="s">
        <v>64</v>
      </c>
      <c r="AW4" t="s">
        <v>60</v>
      </c>
      <c r="AX4" t="s">
        <v>70</v>
      </c>
      <c r="BA4" t="s">
        <v>9</v>
      </c>
      <c r="BB4" t="s">
        <v>52</v>
      </c>
      <c r="BC4" t="s">
        <v>53</v>
      </c>
      <c r="BD4" t="s">
        <v>54</v>
      </c>
      <c r="BE4" t="s">
        <v>56</v>
      </c>
      <c r="BF4" t="s">
        <v>55</v>
      </c>
      <c r="BG4" t="s">
        <v>57</v>
      </c>
      <c r="BH4" t="s">
        <v>58</v>
      </c>
      <c r="BI4" t="s">
        <v>61</v>
      </c>
      <c r="BJ4" t="s">
        <v>62</v>
      </c>
      <c r="BK4" t="s">
        <v>65</v>
      </c>
      <c r="BL4" t="s">
        <v>63</v>
      </c>
      <c r="BM4" t="s">
        <v>64</v>
      </c>
      <c r="BN4" t="s">
        <v>60</v>
      </c>
      <c r="BO4" t="s">
        <v>70</v>
      </c>
      <c r="BQ4" s="6"/>
      <c r="BR4" s="7" t="s">
        <v>9</v>
      </c>
      <c r="BS4" s="7" t="s">
        <v>52</v>
      </c>
      <c r="BT4" s="7" t="s">
        <v>53</v>
      </c>
      <c r="BU4" s="7" t="s">
        <v>54</v>
      </c>
      <c r="BV4" s="7" t="s">
        <v>56</v>
      </c>
      <c r="BW4" s="7" t="s">
        <v>55</v>
      </c>
      <c r="BX4" s="7" t="s">
        <v>57</v>
      </c>
      <c r="BY4" s="7" t="s">
        <v>58</v>
      </c>
      <c r="BZ4" s="7" t="s">
        <v>61</v>
      </c>
      <c r="CA4" s="7" t="s">
        <v>62</v>
      </c>
      <c r="CB4" s="7" t="s">
        <v>65</v>
      </c>
      <c r="CC4" s="7" t="s">
        <v>63</v>
      </c>
      <c r="CD4" s="7" t="s">
        <v>64</v>
      </c>
      <c r="CE4" s="7" t="s">
        <v>60</v>
      </c>
      <c r="CF4" s="8" t="s">
        <v>70</v>
      </c>
      <c r="CH4" s="17"/>
      <c r="CI4" s="17" t="s">
        <v>9</v>
      </c>
      <c r="CJ4" s="17" t="s">
        <v>52</v>
      </c>
      <c r="CK4" s="17" t="s">
        <v>53</v>
      </c>
      <c r="CL4" s="17" t="s">
        <v>54</v>
      </c>
      <c r="CM4" s="17" t="s">
        <v>56</v>
      </c>
      <c r="CN4" s="17" t="s">
        <v>55</v>
      </c>
      <c r="CO4" s="17" t="s">
        <v>57</v>
      </c>
      <c r="CP4" s="17" t="s">
        <v>58</v>
      </c>
      <c r="CQ4" s="17" t="s">
        <v>61</v>
      </c>
      <c r="CR4" s="17" t="s">
        <v>62</v>
      </c>
      <c r="CS4" s="17" t="s">
        <v>65</v>
      </c>
      <c r="CT4" s="17" t="s">
        <v>63</v>
      </c>
      <c r="CU4" s="17" t="s">
        <v>64</v>
      </c>
      <c r="CV4" s="17" t="s">
        <v>60</v>
      </c>
      <c r="CW4" s="17" t="s">
        <v>70</v>
      </c>
      <c r="CX4" s="18" t="s">
        <v>126</v>
      </c>
      <c r="CY4" s="18" t="s">
        <v>128</v>
      </c>
      <c r="CZ4" s="18" t="s">
        <v>127</v>
      </c>
      <c r="DA4" s="18" t="s">
        <v>129</v>
      </c>
      <c r="DB4" s="18" t="s">
        <v>139</v>
      </c>
      <c r="DC4" s="18" t="s">
        <v>140</v>
      </c>
      <c r="DE4" s="27"/>
      <c r="DF4" s="27" t="s">
        <v>9</v>
      </c>
      <c r="DG4" s="27" t="s">
        <v>52</v>
      </c>
      <c r="DH4" s="27" t="s">
        <v>53</v>
      </c>
      <c r="DI4" s="27" t="s">
        <v>54</v>
      </c>
      <c r="DJ4" s="28" t="s">
        <v>56</v>
      </c>
      <c r="DK4" s="27" t="s">
        <v>55</v>
      </c>
      <c r="DL4" s="27" t="s">
        <v>57</v>
      </c>
      <c r="DM4" s="28" t="s">
        <v>58</v>
      </c>
      <c r="DN4" s="27" t="s">
        <v>61</v>
      </c>
      <c r="DO4" s="27" t="s">
        <v>62</v>
      </c>
      <c r="DP4" s="28" t="s">
        <v>65</v>
      </c>
      <c r="DQ4" s="27" t="s">
        <v>63</v>
      </c>
      <c r="DR4" s="27" t="s">
        <v>64</v>
      </c>
      <c r="DS4" s="28" t="s">
        <v>60</v>
      </c>
      <c r="DT4" s="27" t="s">
        <v>70</v>
      </c>
      <c r="DV4" s="29"/>
      <c r="DW4" s="29" t="s">
        <v>9</v>
      </c>
      <c r="DX4" s="29" t="s">
        <v>52</v>
      </c>
      <c r="DY4" s="29" t="s">
        <v>53</v>
      </c>
      <c r="DZ4" s="29" t="s">
        <v>54</v>
      </c>
      <c r="EA4" s="31" t="s">
        <v>56</v>
      </c>
      <c r="EB4" s="29" t="s">
        <v>55</v>
      </c>
      <c r="EC4" s="29" t="s">
        <v>57</v>
      </c>
      <c r="ED4" s="31" t="s">
        <v>58</v>
      </c>
      <c r="EE4" s="29" t="s">
        <v>61</v>
      </c>
      <c r="EF4" s="29" t="s">
        <v>62</v>
      </c>
      <c r="EG4" s="31" t="s">
        <v>65</v>
      </c>
      <c r="EH4" s="29" t="s">
        <v>63</v>
      </c>
      <c r="EI4" s="29" t="s">
        <v>64</v>
      </c>
      <c r="EJ4" s="31" t="s">
        <v>60</v>
      </c>
      <c r="EK4" s="29" t="s">
        <v>70</v>
      </c>
    </row>
    <row r="5" spans="1:141" x14ac:dyDescent="0.25">
      <c r="A5" t="s">
        <v>84</v>
      </c>
      <c r="B5" t="s">
        <v>31</v>
      </c>
      <c r="J5">
        <v>4</v>
      </c>
      <c r="K5">
        <v>4</v>
      </c>
      <c r="L5">
        <f>AVERAGE(J5,K5)</f>
        <v>4</v>
      </c>
      <c r="M5">
        <v>12</v>
      </c>
      <c r="N5">
        <v>10</v>
      </c>
      <c r="O5">
        <f t="shared" ref="O5:O12" si="0">AVERAGE(M5,N5)</f>
        <v>11</v>
      </c>
      <c r="P5">
        <v>0</v>
      </c>
      <c r="R5" t="s">
        <v>85</v>
      </c>
      <c r="S5" t="s">
        <v>31</v>
      </c>
      <c r="AA5">
        <v>6</v>
      </c>
      <c r="AB5">
        <v>5</v>
      </c>
      <c r="AC5">
        <f>AVERAGE(AA5,AB5)</f>
        <v>5.5</v>
      </c>
      <c r="AD5">
        <v>17</v>
      </c>
      <c r="AE5">
        <v>48</v>
      </c>
      <c r="AF5">
        <f>AVERAGE(AD5,AE5)</f>
        <v>32.5</v>
      </c>
      <c r="AG5">
        <v>0</v>
      </c>
      <c r="AI5" t="s">
        <v>86</v>
      </c>
      <c r="AJ5" t="s">
        <v>31</v>
      </c>
      <c r="AR5">
        <v>10</v>
      </c>
      <c r="AS5">
        <v>7</v>
      </c>
      <c r="AT5">
        <f>AVERAGE(AR5,AS5)</f>
        <v>8.5</v>
      </c>
      <c r="AU5">
        <v>22</v>
      </c>
      <c r="AV5">
        <v>19</v>
      </c>
      <c r="AW5">
        <f>AVERAGE(AU5,AV5)</f>
        <v>20.5</v>
      </c>
      <c r="AX5">
        <v>0</v>
      </c>
      <c r="AZ5" t="s">
        <v>87</v>
      </c>
      <c r="BA5" t="s">
        <v>31</v>
      </c>
      <c r="BI5">
        <v>21</v>
      </c>
      <c r="BJ5">
        <v>18</v>
      </c>
      <c r="BK5">
        <f>AVERAGE(BI5,BJ5)</f>
        <v>19.5</v>
      </c>
      <c r="BL5">
        <v>12</v>
      </c>
      <c r="BM5">
        <v>30</v>
      </c>
      <c r="BN5">
        <f>AVERAGE(BL5,BM5)</f>
        <v>21</v>
      </c>
      <c r="BO5">
        <v>1</v>
      </c>
      <c r="BQ5" s="9">
        <v>44069</v>
      </c>
      <c r="BR5" s="7" t="s">
        <v>31</v>
      </c>
      <c r="BS5" s="7"/>
      <c r="BT5" s="7"/>
      <c r="BU5" s="7"/>
      <c r="BV5" s="7"/>
      <c r="BW5" s="7"/>
      <c r="BX5" s="7"/>
      <c r="BY5" s="7"/>
      <c r="BZ5" s="7">
        <v>5</v>
      </c>
      <c r="CA5" s="7">
        <v>10</v>
      </c>
      <c r="CB5" s="7">
        <f>AVERAGE(BZ5:CA5)</f>
        <v>7.5</v>
      </c>
      <c r="CC5" s="7">
        <v>7</v>
      </c>
      <c r="CD5" s="7">
        <v>15</v>
      </c>
      <c r="CE5" s="7">
        <f>AVERAGE(CC5:CD5)</f>
        <v>11</v>
      </c>
      <c r="CF5" s="8">
        <v>0</v>
      </c>
      <c r="CH5" s="10" t="s">
        <v>88</v>
      </c>
      <c r="CI5" s="7" t="s">
        <v>31</v>
      </c>
      <c r="CJ5" s="7">
        <v>516</v>
      </c>
      <c r="CK5" s="7">
        <v>2.29</v>
      </c>
      <c r="CL5" s="7">
        <v>2.5</v>
      </c>
      <c r="CM5" s="7">
        <f>AVERAGE(CK5,CL5)</f>
        <v>2.395</v>
      </c>
      <c r="CN5" s="7">
        <v>180</v>
      </c>
      <c r="CO5" s="7">
        <v>180</v>
      </c>
      <c r="CP5" s="7">
        <v>180</v>
      </c>
      <c r="CQ5" s="7">
        <v>14</v>
      </c>
      <c r="CR5" s="7">
        <v>7</v>
      </c>
      <c r="CS5" s="7">
        <f>AVERAGE(CQ5,CR5)</f>
        <v>10.5</v>
      </c>
      <c r="CT5" s="7">
        <v>20</v>
      </c>
      <c r="CU5" s="7">
        <v>33</v>
      </c>
      <c r="CV5" s="7">
        <f>AVERAGE(CT5,CU5)</f>
        <v>26.5</v>
      </c>
      <c r="CW5" s="7">
        <v>0</v>
      </c>
      <c r="CX5" s="7">
        <v>18</v>
      </c>
      <c r="CY5" s="7">
        <v>19.100000000000001</v>
      </c>
      <c r="CZ5" s="7">
        <v>16.7</v>
      </c>
      <c r="DA5" s="7">
        <v>18.8</v>
      </c>
      <c r="DB5">
        <f>0.5*(CV5+O5)+AF5+AW5+BN5+CE5</f>
        <v>103.75</v>
      </c>
      <c r="DC5">
        <f>0.5*(CS5+L5)+AC5+AT5+BK5+CB5</f>
        <v>48.25</v>
      </c>
      <c r="DE5" s="10" t="s">
        <v>89</v>
      </c>
      <c r="DF5" s="7" t="s">
        <v>31</v>
      </c>
      <c r="DG5" s="7"/>
      <c r="DH5" s="7">
        <v>1.93</v>
      </c>
      <c r="DI5" s="7">
        <v>2.98</v>
      </c>
      <c r="DJ5" s="7">
        <f>AVERAGE(DH5,DI5)</f>
        <v>2.4550000000000001</v>
      </c>
      <c r="DK5" s="7">
        <v>180</v>
      </c>
      <c r="DL5" s="7">
        <v>180</v>
      </c>
      <c r="DM5" s="7">
        <f>AVERAGE(DK5,DL5)</f>
        <v>180</v>
      </c>
      <c r="DN5" s="7">
        <v>23</v>
      </c>
      <c r="DO5" s="7">
        <v>24</v>
      </c>
      <c r="DP5" s="7">
        <f>AVERAGE(DN5,DO5)</f>
        <v>23.5</v>
      </c>
      <c r="DQ5" s="7">
        <v>107</v>
      </c>
      <c r="DR5" s="7">
        <v>60</v>
      </c>
      <c r="DS5" s="7">
        <f>AVERAGE(DQ5,DR5)</f>
        <v>83.5</v>
      </c>
      <c r="DT5" s="7">
        <v>0</v>
      </c>
      <c r="DV5" s="10" t="s">
        <v>90</v>
      </c>
      <c r="DW5" s="7" t="s">
        <v>31</v>
      </c>
      <c r="DX5" s="7"/>
      <c r="DY5" s="7">
        <v>2.5499999999999998</v>
      </c>
      <c r="DZ5" s="7">
        <v>2.09</v>
      </c>
      <c r="EA5" s="7">
        <f t="shared" ref="EA5:EA12" si="1">AVERAGE(DY5,DZ5)</f>
        <v>2.3199999999999998</v>
      </c>
      <c r="EB5" s="7">
        <v>180</v>
      </c>
      <c r="EC5" s="7">
        <v>180</v>
      </c>
      <c r="ED5" s="7">
        <f t="shared" ref="ED5:ED12" si="2">AVERAGE(EB5,EC5)</f>
        <v>180</v>
      </c>
      <c r="EE5" s="7">
        <v>5</v>
      </c>
      <c r="EF5" s="7">
        <v>16</v>
      </c>
      <c r="EG5" s="7">
        <f t="shared" ref="EG5:EG12" si="3">AVERAGE(EE5,EF5)</f>
        <v>10.5</v>
      </c>
      <c r="EH5" s="7">
        <v>8</v>
      </c>
      <c r="EI5" s="7">
        <v>19</v>
      </c>
      <c r="EJ5" s="7">
        <f t="shared" ref="EJ5:EJ12" si="4">AVERAGE(EH5,EI5)</f>
        <v>13.5</v>
      </c>
      <c r="EK5" s="7">
        <v>0</v>
      </c>
    </row>
    <row r="6" spans="1:141" x14ac:dyDescent="0.25">
      <c r="A6" t="s">
        <v>84</v>
      </c>
      <c r="B6" t="s">
        <v>32</v>
      </c>
      <c r="J6">
        <v>6</v>
      </c>
      <c r="K6">
        <v>5</v>
      </c>
      <c r="L6">
        <f>AVERAGE(J6:K6)</f>
        <v>5.5</v>
      </c>
      <c r="M6">
        <v>23</v>
      </c>
      <c r="N6">
        <v>23</v>
      </c>
      <c r="O6">
        <f t="shared" si="0"/>
        <v>23</v>
      </c>
      <c r="P6">
        <v>0</v>
      </c>
      <c r="R6" t="s">
        <v>85</v>
      </c>
      <c r="S6" t="s">
        <v>32</v>
      </c>
      <c r="AA6">
        <v>8</v>
      </c>
      <c r="AB6">
        <v>7</v>
      </c>
      <c r="AC6">
        <f t="shared" ref="AC6:AC12" si="5">AVERAGE(AA6,AB6)</f>
        <v>7.5</v>
      </c>
      <c r="AD6">
        <v>7</v>
      </c>
      <c r="AE6">
        <v>31</v>
      </c>
      <c r="AF6">
        <f t="shared" ref="AF6:AF12" si="6">AVERAGE(AD6,AE6)</f>
        <v>19</v>
      </c>
      <c r="AG6">
        <v>0</v>
      </c>
      <c r="AI6" t="s">
        <v>86</v>
      </c>
      <c r="AJ6" t="s">
        <v>32</v>
      </c>
      <c r="AR6">
        <v>15</v>
      </c>
      <c r="AS6">
        <v>46</v>
      </c>
      <c r="AT6">
        <f t="shared" ref="AT6:AT12" si="7">AVERAGE(AR6,AS6)</f>
        <v>30.5</v>
      </c>
      <c r="AU6">
        <v>18</v>
      </c>
      <c r="AV6">
        <v>36</v>
      </c>
      <c r="AW6">
        <f t="shared" ref="AW6:AW12" si="8">AVERAGE(AU6,AV6)</f>
        <v>27</v>
      </c>
      <c r="AX6">
        <v>0</v>
      </c>
      <c r="AZ6" t="s">
        <v>91</v>
      </c>
      <c r="BA6" t="s">
        <v>32</v>
      </c>
      <c r="BI6">
        <v>12</v>
      </c>
      <c r="BJ6">
        <v>14</v>
      </c>
      <c r="BK6">
        <f t="shared" ref="BK6:BK12" si="9">AVERAGE(BI6,BJ6)</f>
        <v>13</v>
      </c>
      <c r="BL6">
        <v>19</v>
      </c>
      <c r="BM6">
        <v>28</v>
      </c>
      <c r="BN6">
        <f t="shared" ref="BN6:BN12" si="10">AVERAGE(BL6,BM6)</f>
        <v>23.5</v>
      </c>
      <c r="BO6">
        <v>0</v>
      </c>
      <c r="BQ6" s="9">
        <v>44069</v>
      </c>
      <c r="BR6" s="7" t="s">
        <v>32</v>
      </c>
      <c r="BS6" s="7"/>
      <c r="BT6" s="7"/>
      <c r="BU6" s="7"/>
      <c r="BV6" s="7"/>
      <c r="BW6" s="7"/>
      <c r="BX6" s="7"/>
      <c r="BY6" s="7"/>
      <c r="BZ6" s="7">
        <v>7</v>
      </c>
      <c r="CA6" s="7">
        <v>6</v>
      </c>
      <c r="CB6" s="7">
        <f t="shared" ref="CB6:CB12" si="11">AVERAGE(BZ6:CA6)</f>
        <v>6.5</v>
      </c>
      <c r="CC6" s="7">
        <v>16</v>
      </c>
      <c r="CD6" s="7">
        <v>16</v>
      </c>
      <c r="CE6" s="7">
        <f t="shared" ref="CE6:CE12" si="12">AVERAGE(CC6:CD6)</f>
        <v>16</v>
      </c>
      <c r="CF6" s="8">
        <v>0</v>
      </c>
      <c r="CH6" s="10" t="s">
        <v>88</v>
      </c>
      <c r="CI6" s="7" t="s">
        <v>32</v>
      </c>
      <c r="CJ6" s="7">
        <v>438</v>
      </c>
      <c r="CK6" s="7">
        <v>2.67</v>
      </c>
      <c r="CL6">
        <v>4.57</v>
      </c>
      <c r="CM6" s="7">
        <f>AVERAGE(CK6,CL6)</f>
        <v>3.62</v>
      </c>
      <c r="CN6" s="7">
        <v>180</v>
      </c>
      <c r="CO6" s="7">
        <v>180</v>
      </c>
      <c r="CP6" s="7">
        <f>AVERAGE(CN6,CO6)</f>
        <v>180</v>
      </c>
      <c r="CQ6" s="7">
        <v>6</v>
      </c>
      <c r="CR6" s="7">
        <v>9</v>
      </c>
      <c r="CS6" s="7">
        <f t="shared" ref="CS6:CS12" si="13">AVERAGE(CQ6,CR6)</f>
        <v>7.5</v>
      </c>
      <c r="CT6" s="7">
        <v>6</v>
      </c>
      <c r="CU6" s="7">
        <v>21</v>
      </c>
      <c r="CV6" s="7">
        <f t="shared" ref="CV6:CV12" si="14">AVERAGE(CT6,CU6)</f>
        <v>13.5</v>
      </c>
      <c r="CW6" s="7">
        <v>0</v>
      </c>
      <c r="CX6" s="7">
        <v>19.899999999999999</v>
      </c>
      <c r="CY6" s="7">
        <v>17.600000000000001</v>
      </c>
      <c r="CZ6" s="7">
        <v>20</v>
      </c>
      <c r="DA6" s="7">
        <v>16.100000000000001</v>
      </c>
      <c r="DB6">
        <f t="shared" ref="DB6:DB12" si="15">0.5*(CV6+O6)+AF6+AW6+BN6+CE6</f>
        <v>103.75</v>
      </c>
      <c r="DC6">
        <f t="shared" ref="DC6:DC12" si="16">0.5*(CS6+L6)+AC6+AT6+BK6+CB6</f>
        <v>64</v>
      </c>
      <c r="DE6" s="10" t="s">
        <v>89</v>
      </c>
      <c r="DF6" s="7" t="s">
        <v>32</v>
      </c>
      <c r="DG6" s="7"/>
      <c r="DH6" s="7">
        <v>2.85</v>
      </c>
      <c r="DI6">
        <v>1.92</v>
      </c>
      <c r="DJ6" s="7">
        <f t="shared" ref="DJ6:DJ12" si="17">AVERAGE(DH6,DI6)</f>
        <v>2.3849999999999998</v>
      </c>
      <c r="DK6" s="7">
        <v>180</v>
      </c>
      <c r="DL6" s="7">
        <v>180</v>
      </c>
      <c r="DM6" s="7">
        <f t="shared" ref="DM6:DM12" si="18">AVERAGE(DK6,DL6)</f>
        <v>180</v>
      </c>
      <c r="DN6" s="7">
        <v>8</v>
      </c>
      <c r="DO6" s="7">
        <v>13</v>
      </c>
      <c r="DP6" s="7">
        <f>(8+13+9/3)</f>
        <v>24</v>
      </c>
      <c r="DQ6" s="7">
        <v>68</v>
      </c>
      <c r="DR6" s="7">
        <v>32</v>
      </c>
      <c r="DS6" s="7">
        <f>AVERAGE(68+32+15/3)</f>
        <v>105</v>
      </c>
      <c r="DT6" s="7">
        <v>0</v>
      </c>
      <c r="DV6" s="10" t="s">
        <v>90</v>
      </c>
      <c r="DW6" s="7" t="s">
        <v>32</v>
      </c>
      <c r="DX6" s="7"/>
      <c r="DY6" s="7">
        <v>2.54</v>
      </c>
      <c r="DZ6">
        <v>1.81</v>
      </c>
      <c r="EA6" s="7">
        <f t="shared" si="1"/>
        <v>2.1749999999999998</v>
      </c>
      <c r="EB6" s="7">
        <v>180</v>
      </c>
      <c r="EC6" s="7">
        <v>2</v>
      </c>
      <c r="ED6" s="7">
        <f t="shared" si="2"/>
        <v>91</v>
      </c>
      <c r="EE6" s="7">
        <v>8</v>
      </c>
      <c r="EF6" s="7">
        <v>19</v>
      </c>
      <c r="EG6" s="7">
        <f t="shared" si="3"/>
        <v>13.5</v>
      </c>
      <c r="EH6" s="7">
        <v>35</v>
      </c>
      <c r="EI6" s="7">
        <v>24</v>
      </c>
      <c r="EJ6" s="7">
        <f t="shared" si="4"/>
        <v>29.5</v>
      </c>
      <c r="EK6" s="7">
        <v>0</v>
      </c>
    </row>
    <row r="7" spans="1:141" x14ac:dyDescent="0.25">
      <c r="A7" t="s">
        <v>84</v>
      </c>
      <c r="B7" t="s">
        <v>33</v>
      </c>
      <c r="J7">
        <v>11</v>
      </c>
      <c r="K7">
        <v>12</v>
      </c>
      <c r="L7">
        <f>AVERAGE(J7,K7)</f>
        <v>11.5</v>
      </c>
      <c r="M7">
        <v>11</v>
      </c>
      <c r="N7">
        <v>8</v>
      </c>
      <c r="O7">
        <f t="shared" si="0"/>
        <v>9.5</v>
      </c>
      <c r="P7">
        <v>0</v>
      </c>
      <c r="R7" t="s">
        <v>85</v>
      </c>
      <c r="S7" t="s">
        <v>33</v>
      </c>
      <c r="AA7">
        <v>5</v>
      </c>
      <c r="AB7">
        <v>5</v>
      </c>
      <c r="AC7">
        <f t="shared" si="5"/>
        <v>5</v>
      </c>
      <c r="AD7">
        <v>10</v>
      </c>
      <c r="AE7">
        <v>17</v>
      </c>
      <c r="AF7">
        <f t="shared" si="6"/>
        <v>13.5</v>
      </c>
      <c r="AG7">
        <v>0</v>
      </c>
      <c r="AI7" t="s">
        <v>86</v>
      </c>
      <c r="AJ7" t="s">
        <v>33</v>
      </c>
      <c r="AR7">
        <v>7</v>
      </c>
      <c r="AS7">
        <v>4</v>
      </c>
      <c r="AT7">
        <f t="shared" si="7"/>
        <v>5.5</v>
      </c>
      <c r="AU7">
        <v>12</v>
      </c>
      <c r="AV7">
        <v>11</v>
      </c>
      <c r="AW7">
        <f t="shared" si="8"/>
        <v>11.5</v>
      </c>
      <c r="AX7">
        <v>0</v>
      </c>
      <c r="AZ7" t="s">
        <v>92</v>
      </c>
      <c r="BA7" t="s">
        <v>33</v>
      </c>
      <c r="BI7">
        <v>8</v>
      </c>
      <c r="BJ7">
        <v>6</v>
      </c>
      <c r="BK7">
        <f t="shared" si="9"/>
        <v>7</v>
      </c>
      <c r="BL7">
        <v>14</v>
      </c>
      <c r="BM7">
        <v>28</v>
      </c>
      <c r="BN7">
        <f t="shared" si="10"/>
        <v>21</v>
      </c>
      <c r="BO7">
        <v>0</v>
      </c>
      <c r="BQ7" s="9">
        <v>44069</v>
      </c>
      <c r="BR7" s="7" t="s">
        <v>33</v>
      </c>
      <c r="BS7" s="7"/>
      <c r="BT7" s="7"/>
      <c r="BU7" s="7"/>
      <c r="BV7" s="7"/>
      <c r="BW7" s="7"/>
      <c r="BX7" s="7"/>
      <c r="BY7" s="7"/>
      <c r="BZ7" s="7">
        <v>6</v>
      </c>
      <c r="CA7" s="7">
        <v>14</v>
      </c>
      <c r="CB7" s="7">
        <f t="shared" si="11"/>
        <v>10</v>
      </c>
      <c r="CC7" s="7">
        <v>13</v>
      </c>
      <c r="CD7" s="7">
        <v>14</v>
      </c>
      <c r="CE7" s="7">
        <f t="shared" si="12"/>
        <v>13.5</v>
      </c>
      <c r="CF7" s="8">
        <v>0</v>
      </c>
      <c r="CH7" s="10" t="s">
        <v>88</v>
      </c>
      <c r="CI7" s="7" t="s">
        <v>33</v>
      </c>
      <c r="CJ7" s="7">
        <v>470</v>
      </c>
      <c r="CK7" s="7">
        <v>2.91</v>
      </c>
      <c r="CL7" s="7">
        <v>3.38</v>
      </c>
      <c r="CM7" s="7">
        <f t="shared" ref="CM7:CM12" si="19">AVERAGE(CK7,CL7)</f>
        <v>3.145</v>
      </c>
      <c r="CN7" s="7">
        <v>180</v>
      </c>
      <c r="CO7" s="7">
        <v>63</v>
      </c>
      <c r="CP7" s="7">
        <f t="shared" ref="CP7:CP12" si="20">AVERAGE(CN7,CO7)</f>
        <v>121.5</v>
      </c>
      <c r="CQ7" s="7">
        <v>9</v>
      </c>
      <c r="CR7" s="7">
        <v>18</v>
      </c>
      <c r="CS7" s="7">
        <f t="shared" si="13"/>
        <v>13.5</v>
      </c>
      <c r="CT7" s="7">
        <v>14</v>
      </c>
      <c r="CU7" s="7">
        <v>23</v>
      </c>
      <c r="CV7" s="7">
        <f t="shared" si="14"/>
        <v>18.5</v>
      </c>
      <c r="CW7" s="7">
        <v>0</v>
      </c>
      <c r="CX7" s="7">
        <v>19.3</v>
      </c>
      <c r="CY7" s="7">
        <v>16</v>
      </c>
      <c r="CZ7" s="7">
        <v>21.7</v>
      </c>
      <c r="DA7" s="7">
        <v>16.5</v>
      </c>
      <c r="DB7">
        <f t="shared" si="15"/>
        <v>73.5</v>
      </c>
      <c r="DC7">
        <f t="shared" si="16"/>
        <v>40</v>
      </c>
      <c r="DE7" s="10" t="s">
        <v>89</v>
      </c>
      <c r="DF7" s="7" t="s">
        <v>33</v>
      </c>
      <c r="DG7" s="7"/>
      <c r="DH7" s="7">
        <v>2.2200000000000002</v>
      </c>
      <c r="DI7" s="7">
        <v>1.9</v>
      </c>
      <c r="DJ7" s="7">
        <f t="shared" si="17"/>
        <v>2.06</v>
      </c>
      <c r="DK7" s="7">
        <v>180</v>
      </c>
      <c r="DL7" s="7">
        <v>180</v>
      </c>
      <c r="DM7" s="7">
        <f t="shared" si="18"/>
        <v>180</v>
      </c>
      <c r="DN7" s="7">
        <v>2</v>
      </c>
      <c r="DO7" s="7">
        <v>12</v>
      </c>
      <c r="DP7" s="7">
        <f t="shared" ref="DP7:DP12" si="21">AVERAGE(DN7,DO7)</f>
        <v>7</v>
      </c>
      <c r="DQ7" s="7">
        <v>23</v>
      </c>
      <c r="DR7" s="7">
        <v>12</v>
      </c>
      <c r="DS7" s="7">
        <f t="shared" ref="DS7:DS12" si="22">AVERAGE(DQ7,DR7)</f>
        <v>17.5</v>
      </c>
      <c r="DT7" s="7">
        <v>0</v>
      </c>
      <c r="DV7" s="10" t="s">
        <v>90</v>
      </c>
      <c r="DW7" s="7" t="s">
        <v>33</v>
      </c>
      <c r="DX7" s="7"/>
      <c r="DY7" s="7">
        <v>2.2200000000000002</v>
      </c>
      <c r="DZ7" s="7">
        <v>1.79</v>
      </c>
      <c r="EA7" s="7">
        <f t="shared" si="1"/>
        <v>2.0049999999999999</v>
      </c>
      <c r="EB7" s="7">
        <v>180</v>
      </c>
      <c r="EC7" s="7">
        <v>180</v>
      </c>
      <c r="ED7" s="7">
        <f t="shared" si="2"/>
        <v>180</v>
      </c>
      <c r="EE7" s="7">
        <v>23</v>
      </c>
      <c r="EF7" s="7">
        <v>8</v>
      </c>
      <c r="EG7" s="7">
        <f t="shared" si="3"/>
        <v>15.5</v>
      </c>
      <c r="EH7" s="7">
        <v>11</v>
      </c>
      <c r="EI7" s="7">
        <v>15</v>
      </c>
      <c r="EJ7" s="7">
        <f t="shared" si="4"/>
        <v>13</v>
      </c>
      <c r="EK7" s="7">
        <v>0</v>
      </c>
    </row>
    <row r="8" spans="1:141" x14ac:dyDescent="0.25">
      <c r="A8" t="s">
        <v>84</v>
      </c>
      <c r="B8" t="s">
        <v>34</v>
      </c>
      <c r="J8">
        <v>12</v>
      </c>
      <c r="K8">
        <v>7</v>
      </c>
      <c r="L8">
        <f>AVERAGE(J8,K8)</f>
        <v>9.5</v>
      </c>
      <c r="M8">
        <v>18</v>
      </c>
      <c r="N8">
        <v>39</v>
      </c>
      <c r="O8">
        <f t="shared" si="0"/>
        <v>28.5</v>
      </c>
      <c r="P8">
        <v>0</v>
      </c>
      <c r="R8" t="s">
        <v>85</v>
      </c>
      <c r="S8" t="s">
        <v>34</v>
      </c>
      <c r="AA8">
        <v>6</v>
      </c>
      <c r="AB8">
        <v>8</v>
      </c>
      <c r="AC8">
        <f t="shared" si="5"/>
        <v>7</v>
      </c>
      <c r="AD8">
        <v>26</v>
      </c>
      <c r="AE8">
        <v>23</v>
      </c>
      <c r="AF8">
        <f t="shared" si="6"/>
        <v>24.5</v>
      </c>
      <c r="AG8">
        <v>0</v>
      </c>
      <c r="AI8" t="s">
        <v>86</v>
      </c>
      <c r="AJ8" t="s">
        <v>34</v>
      </c>
      <c r="AR8">
        <v>6</v>
      </c>
      <c r="AS8">
        <v>9</v>
      </c>
      <c r="AT8">
        <f t="shared" si="7"/>
        <v>7.5</v>
      </c>
      <c r="AU8">
        <v>15</v>
      </c>
      <c r="AV8">
        <v>30</v>
      </c>
      <c r="AW8">
        <f t="shared" si="8"/>
        <v>22.5</v>
      </c>
      <c r="AX8">
        <v>0</v>
      </c>
      <c r="AZ8" t="s">
        <v>93</v>
      </c>
      <c r="BA8" t="s">
        <v>34</v>
      </c>
      <c r="BI8">
        <v>5</v>
      </c>
      <c r="BJ8">
        <v>6</v>
      </c>
      <c r="BK8">
        <f t="shared" si="9"/>
        <v>5.5</v>
      </c>
      <c r="BL8">
        <v>5</v>
      </c>
      <c r="BM8">
        <v>37</v>
      </c>
      <c r="BN8">
        <f t="shared" si="10"/>
        <v>21</v>
      </c>
      <c r="BO8">
        <v>0</v>
      </c>
      <c r="BQ8" s="9">
        <v>44069</v>
      </c>
      <c r="BR8" s="7" t="s">
        <v>34</v>
      </c>
      <c r="BS8" s="7"/>
      <c r="BT8" s="7"/>
      <c r="BU8" s="7"/>
      <c r="BV8" s="7"/>
      <c r="BW8" s="7"/>
      <c r="BX8" s="7"/>
      <c r="BY8" s="7"/>
      <c r="BZ8" s="7">
        <v>7</v>
      </c>
      <c r="CA8" s="7">
        <v>2</v>
      </c>
      <c r="CB8" s="7">
        <f t="shared" si="11"/>
        <v>4.5</v>
      </c>
      <c r="CC8" s="7">
        <v>32</v>
      </c>
      <c r="CD8" s="7">
        <v>43</v>
      </c>
      <c r="CE8" s="7">
        <f t="shared" si="12"/>
        <v>37.5</v>
      </c>
      <c r="CF8" s="8">
        <v>0</v>
      </c>
      <c r="CH8" s="10" t="s">
        <v>88</v>
      </c>
      <c r="CI8" s="7" t="s">
        <v>34</v>
      </c>
      <c r="CJ8" s="7">
        <v>466</v>
      </c>
      <c r="CK8" s="7">
        <v>2.95</v>
      </c>
      <c r="CL8" s="7">
        <v>3.35</v>
      </c>
      <c r="CM8" s="7">
        <f t="shared" si="19"/>
        <v>3.1500000000000004</v>
      </c>
      <c r="CN8" s="7">
        <v>180</v>
      </c>
      <c r="CO8" s="7">
        <v>180</v>
      </c>
      <c r="CP8" s="7">
        <f t="shared" si="20"/>
        <v>180</v>
      </c>
      <c r="CQ8" s="7">
        <v>5</v>
      </c>
      <c r="CR8" s="7">
        <v>11</v>
      </c>
      <c r="CS8" s="7">
        <f t="shared" si="13"/>
        <v>8</v>
      </c>
      <c r="CT8" s="7">
        <v>66</v>
      </c>
      <c r="CU8" s="7">
        <v>55</v>
      </c>
      <c r="CV8" s="7">
        <f t="shared" si="14"/>
        <v>60.5</v>
      </c>
      <c r="CW8" s="7">
        <v>0</v>
      </c>
      <c r="CX8" s="7">
        <v>18.5</v>
      </c>
      <c r="CY8" s="7">
        <v>18.100000000000001</v>
      </c>
      <c r="CZ8" s="7">
        <v>17</v>
      </c>
      <c r="DA8" s="7">
        <v>21.5</v>
      </c>
      <c r="DB8">
        <f t="shared" si="15"/>
        <v>150</v>
      </c>
      <c r="DC8">
        <f t="shared" si="16"/>
        <v>33.25</v>
      </c>
      <c r="DE8" s="10" t="s">
        <v>89</v>
      </c>
      <c r="DF8" s="7" t="s">
        <v>34</v>
      </c>
      <c r="DG8" s="7"/>
      <c r="DH8" s="7">
        <v>2.64</v>
      </c>
      <c r="DI8" s="7">
        <v>2.61</v>
      </c>
      <c r="DJ8" s="7">
        <f t="shared" si="17"/>
        <v>2.625</v>
      </c>
      <c r="DK8" s="7">
        <v>180</v>
      </c>
      <c r="DL8" s="7">
        <v>180</v>
      </c>
      <c r="DM8" s="7">
        <f t="shared" si="18"/>
        <v>180</v>
      </c>
      <c r="DN8" s="7">
        <v>4</v>
      </c>
      <c r="DO8" s="7">
        <v>8</v>
      </c>
      <c r="DP8" s="7">
        <f t="shared" si="21"/>
        <v>6</v>
      </c>
      <c r="DQ8" s="7">
        <v>14</v>
      </c>
      <c r="DR8" s="7">
        <v>6</v>
      </c>
      <c r="DS8" s="7">
        <f t="shared" si="22"/>
        <v>10</v>
      </c>
      <c r="DT8" s="7">
        <v>0</v>
      </c>
      <c r="DV8" s="10" t="s">
        <v>90</v>
      </c>
      <c r="DW8" s="7" t="s">
        <v>34</v>
      </c>
      <c r="DX8" s="7"/>
      <c r="DY8" s="7">
        <v>3.19</v>
      </c>
      <c r="DZ8" s="7">
        <v>2.37</v>
      </c>
      <c r="EA8" s="7">
        <f t="shared" si="1"/>
        <v>2.7800000000000002</v>
      </c>
      <c r="EB8" s="7">
        <v>180</v>
      </c>
      <c r="EC8" s="7">
        <v>180</v>
      </c>
      <c r="ED8" s="7">
        <f t="shared" si="2"/>
        <v>180</v>
      </c>
      <c r="EE8" s="7">
        <v>11</v>
      </c>
      <c r="EF8" s="7">
        <v>7</v>
      </c>
      <c r="EG8" s="7">
        <f t="shared" si="3"/>
        <v>9</v>
      </c>
      <c r="EH8" s="7">
        <v>13</v>
      </c>
      <c r="EI8" s="7">
        <v>7</v>
      </c>
      <c r="EJ8" s="7">
        <f t="shared" si="4"/>
        <v>10</v>
      </c>
      <c r="EK8" s="7">
        <v>0</v>
      </c>
    </row>
    <row r="9" spans="1:141" x14ac:dyDescent="0.25">
      <c r="A9" t="s">
        <v>84</v>
      </c>
      <c r="B9" t="s">
        <v>35</v>
      </c>
      <c r="J9">
        <v>14</v>
      </c>
      <c r="K9">
        <v>24</v>
      </c>
      <c r="L9">
        <f>AVERAGE(J9,K9)</f>
        <v>19</v>
      </c>
      <c r="M9">
        <v>32</v>
      </c>
      <c r="N9">
        <v>6</v>
      </c>
      <c r="O9">
        <f t="shared" si="0"/>
        <v>19</v>
      </c>
      <c r="P9">
        <v>1</v>
      </c>
      <c r="R9" t="s">
        <v>85</v>
      </c>
      <c r="S9" t="s">
        <v>35</v>
      </c>
      <c r="AA9">
        <v>17</v>
      </c>
      <c r="AB9">
        <v>26</v>
      </c>
      <c r="AC9">
        <f t="shared" si="5"/>
        <v>21.5</v>
      </c>
      <c r="AD9">
        <v>35</v>
      </c>
      <c r="AE9">
        <v>11</v>
      </c>
      <c r="AF9">
        <f t="shared" si="6"/>
        <v>23</v>
      </c>
      <c r="AG9">
        <v>0</v>
      </c>
      <c r="AI9" t="s">
        <v>86</v>
      </c>
      <c r="AJ9" t="s">
        <v>35</v>
      </c>
      <c r="AR9">
        <v>27</v>
      </c>
      <c r="AS9">
        <v>27</v>
      </c>
      <c r="AT9">
        <f t="shared" si="7"/>
        <v>27</v>
      </c>
      <c r="AU9">
        <v>18</v>
      </c>
      <c r="AV9">
        <v>21</v>
      </c>
      <c r="AW9">
        <f t="shared" si="8"/>
        <v>19.5</v>
      </c>
      <c r="AX9">
        <v>0</v>
      </c>
      <c r="AZ9" t="s">
        <v>94</v>
      </c>
      <c r="BA9" t="s">
        <v>35</v>
      </c>
      <c r="BI9">
        <v>6</v>
      </c>
      <c r="BJ9">
        <v>5</v>
      </c>
      <c r="BK9">
        <f t="shared" si="9"/>
        <v>5.5</v>
      </c>
      <c r="BL9">
        <v>19</v>
      </c>
      <c r="BM9">
        <v>17</v>
      </c>
      <c r="BN9">
        <f t="shared" si="10"/>
        <v>18</v>
      </c>
      <c r="BO9">
        <v>0</v>
      </c>
      <c r="BQ9" s="9">
        <v>44069</v>
      </c>
      <c r="BR9" s="7" t="s">
        <v>35</v>
      </c>
      <c r="BS9" s="7"/>
      <c r="BT9" s="7"/>
      <c r="BU9" s="7"/>
      <c r="BV9" s="7"/>
      <c r="BW9" s="7"/>
      <c r="BX9" s="7"/>
      <c r="BY9" s="7"/>
      <c r="BZ9" s="7">
        <v>13</v>
      </c>
      <c r="CA9" s="7">
        <v>22</v>
      </c>
      <c r="CB9" s="7">
        <f t="shared" si="11"/>
        <v>17.5</v>
      </c>
      <c r="CC9" s="7">
        <v>8</v>
      </c>
      <c r="CD9" s="7">
        <v>14</v>
      </c>
      <c r="CE9" s="7">
        <f t="shared" si="12"/>
        <v>11</v>
      </c>
      <c r="CF9" s="8">
        <v>0</v>
      </c>
      <c r="CH9" s="10" t="s">
        <v>88</v>
      </c>
      <c r="CI9" s="7" t="s">
        <v>35</v>
      </c>
      <c r="CJ9" s="7">
        <v>424</v>
      </c>
      <c r="CK9" s="7">
        <v>3.66</v>
      </c>
      <c r="CL9" s="7">
        <v>2.91</v>
      </c>
      <c r="CM9" s="7">
        <f t="shared" si="19"/>
        <v>3.2850000000000001</v>
      </c>
      <c r="CN9" s="7">
        <v>180</v>
      </c>
      <c r="CO9" s="7">
        <v>180</v>
      </c>
      <c r="CP9" s="7">
        <f t="shared" si="20"/>
        <v>180</v>
      </c>
      <c r="CQ9" s="7">
        <v>6</v>
      </c>
      <c r="CR9" s="7">
        <v>13</v>
      </c>
      <c r="CS9" s="7">
        <f t="shared" si="13"/>
        <v>9.5</v>
      </c>
      <c r="CT9" s="7">
        <v>8</v>
      </c>
      <c r="CU9" s="7">
        <v>10</v>
      </c>
      <c r="CV9" s="7">
        <f t="shared" si="14"/>
        <v>9</v>
      </c>
      <c r="CW9" s="7">
        <v>0</v>
      </c>
      <c r="CX9" s="7">
        <v>17.7</v>
      </c>
      <c r="CY9" s="7">
        <v>19.2</v>
      </c>
      <c r="CZ9" s="7">
        <v>13.9</v>
      </c>
      <c r="DA9" s="7">
        <v>18</v>
      </c>
      <c r="DB9">
        <f t="shared" si="15"/>
        <v>85.5</v>
      </c>
      <c r="DC9">
        <f t="shared" si="16"/>
        <v>85.75</v>
      </c>
      <c r="DE9" s="10" t="s">
        <v>89</v>
      </c>
      <c r="DF9" s="7" t="s">
        <v>35</v>
      </c>
      <c r="DG9" s="7"/>
      <c r="DH9" s="7">
        <v>8.48</v>
      </c>
      <c r="DI9" s="7">
        <v>3.3</v>
      </c>
      <c r="DJ9" s="7">
        <f t="shared" si="17"/>
        <v>5.8900000000000006</v>
      </c>
      <c r="DK9" s="7">
        <v>180</v>
      </c>
      <c r="DL9" s="7">
        <v>152</v>
      </c>
      <c r="DM9" s="7">
        <f t="shared" si="18"/>
        <v>166</v>
      </c>
      <c r="DN9" s="7">
        <v>28</v>
      </c>
      <c r="DO9" s="7">
        <v>28</v>
      </c>
      <c r="DP9" s="7">
        <f t="shared" si="21"/>
        <v>28</v>
      </c>
      <c r="DQ9" s="7">
        <v>8</v>
      </c>
      <c r="DR9" s="7">
        <v>25</v>
      </c>
      <c r="DS9" s="7">
        <f t="shared" si="22"/>
        <v>16.5</v>
      </c>
      <c r="DT9" s="7">
        <v>1</v>
      </c>
      <c r="DV9" s="10" t="s">
        <v>90</v>
      </c>
      <c r="DW9" s="7" t="s">
        <v>35</v>
      </c>
      <c r="DX9" s="7"/>
      <c r="DY9" s="7">
        <v>2.88</v>
      </c>
      <c r="DZ9" s="7">
        <v>2.65</v>
      </c>
      <c r="EA9" s="7">
        <f t="shared" si="1"/>
        <v>2.7649999999999997</v>
      </c>
      <c r="EB9" s="7">
        <v>180</v>
      </c>
      <c r="EC9" s="7">
        <v>180</v>
      </c>
      <c r="ED9" s="7">
        <f t="shared" si="2"/>
        <v>180</v>
      </c>
      <c r="EE9" s="7">
        <v>4</v>
      </c>
      <c r="EF9" s="7">
        <v>14</v>
      </c>
      <c r="EG9" s="7">
        <f t="shared" si="3"/>
        <v>9</v>
      </c>
      <c r="EH9" s="7">
        <v>14</v>
      </c>
      <c r="EI9" s="7">
        <v>7</v>
      </c>
      <c r="EJ9" s="7">
        <f t="shared" si="4"/>
        <v>10.5</v>
      </c>
      <c r="EK9" s="7">
        <v>0</v>
      </c>
    </row>
    <row r="10" spans="1:141" x14ac:dyDescent="0.25">
      <c r="A10" t="s">
        <v>84</v>
      </c>
      <c r="B10" t="s">
        <v>36</v>
      </c>
      <c r="J10">
        <v>5</v>
      </c>
      <c r="K10">
        <v>5</v>
      </c>
      <c r="L10">
        <v>5</v>
      </c>
      <c r="M10">
        <v>25</v>
      </c>
      <c r="N10">
        <v>8</v>
      </c>
      <c r="O10">
        <f t="shared" si="0"/>
        <v>16.5</v>
      </c>
      <c r="P10">
        <v>0</v>
      </c>
      <c r="R10" t="s">
        <v>85</v>
      </c>
      <c r="S10" t="s">
        <v>36</v>
      </c>
      <c r="AA10">
        <v>10</v>
      </c>
      <c r="AB10">
        <v>5</v>
      </c>
      <c r="AC10">
        <f t="shared" si="5"/>
        <v>7.5</v>
      </c>
      <c r="AD10">
        <v>11</v>
      </c>
      <c r="AE10">
        <v>19</v>
      </c>
      <c r="AF10">
        <f t="shared" si="6"/>
        <v>15</v>
      </c>
      <c r="AG10">
        <v>0</v>
      </c>
      <c r="AI10" t="s">
        <v>86</v>
      </c>
      <c r="AJ10" t="s">
        <v>36</v>
      </c>
      <c r="AR10">
        <v>4</v>
      </c>
      <c r="AS10">
        <v>7</v>
      </c>
      <c r="AT10">
        <f t="shared" si="7"/>
        <v>5.5</v>
      </c>
      <c r="AU10">
        <v>20</v>
      </c>
      <c r="AV10">
        <v>27</v>
      </c>
      <c r="AW10">
        <f t="shared" si="8"/>
        <v>23.5</v>
      </c>
      <c r="AX10">
        <v>0</v>
      </c>
      <c r="AZ10" t="s">
        <v>95</v>
      </c>
      <c r="BA10" t="s">
        <v>36</v>
      </c>
      <c r="BI10">
        <v>19</v>
      </c>
      <c r="BJ10">
        <v>11</v>
      </c>
      <c r="BK10">
        <f t="shared" si="9"/>
        <v>15</v>
      </c>
      <c r="BL10">
        <v>18</v>
      </c>
      <c r="BM10">
        <v>20</v>
      </c>
      <c r="BN10">
        <f t="shared" si="10"/>
        <v>19</v>
      </c>
      <c r="BO10">
        <v>0</v>
      </c>
      <c r="BQ10" s="9">
        <v>44069</v>
      </c>
      <c r="BR10" s="7" t="s">
        <v>36</v>
      </c>
      <c r="BS10" s="7"/>
      <c r="BT10" s="7"/>
      <c r="BU10" s="7"/>
      <c r="BV10" s="7"/>
      <c r="BW10" s="7"/>
      <c r="BX10" s="7"/>
      <c r="BY10" s="7"/>
      <c r="BZ10" s="7">
        <v>9</v>
      </c>
      <c r="CA10" s="7">
        <v>8</v>
      </c>
      <c r="CB10" s="7">
        <f t="shared" si="11"/>
        <v>8.5</v>
      </c>
      <c r="CC10" s="7">
        <v>18</v>
      </c>
      <c r="CD10" s="7">
        <v>21</v>
      </c>
      <c r="CE10" s="7">
        <f t="shared" si="12"/>
        <v>19.5</v>
      </c>
      <c r="CF10" s="8">
        <v>0</v>
      </c>
      <c r="CH10" s="10" t="s">
        <v>88</v>
      </c>
      <c r="CI10" s="7" t="s">
        <v>36</v>
      </c>
      <c r="CJ10" s="7">
        <v>540</v>
      </c>
      <c r="CK10" s="7">
        <v>4.53</v>
      </c>
      <c r="CL10" s="7">
        <v>3.09</v>
      </c>
      <c r="CM10" s="7">
        <f t="shared" si="19"/>
        <v>3.81</v>
      </c>
      <c r="CN10" s="7">
        <v>114</v>
      </c>
      <c r="CO10" s="7">
        <v>180</v>
      </c>
      <c r="CP10" s="7">
        <f t="shared" si="20"/>
        <v>147</v>
      </c>
      <c r="CQ10" s="7">
        <v>8</v>
      </c>
      <c r="CR10" s="7">
        <v>27</v>
      </c>
      <c r="CS10" s="7">
        <f t="shared" si="13"/>
        <v>17.5</v>
      </c>
      <c r="CT10" s="7">
        <v>30</v>
      </c>
      <c r="CU10" s="7">
        <v>41</v>
      </c>
      <c r="CV10" s="7">
        <f t="shared" si="14"/>
        <v>35.5</v>
      </c>
      <c r="CW10" s="7">
        <v>0</v>
      </c>
      <c r="CX10" s="7">
        <v>17.8</v>
      </c>
      <c r="CY10" s="7">
        <v>19.3</v>
      </c>
      <c r="CZ10" s="7">
        <v>17</v>
      </c>
      <c r="DA10" s="7">
        <v>21.3</v>
      </c>
      <c r="DB10">
        <f t="shared" si="15"/>
        <v>103</v>
      </c>
      <c r="DC10">
        <f t="shared" si="16"/>
        <v>47.75</v>
      </c>
      <c r="DE10" s="10" t="s">
        <v>89</v>
      </c>
      <c r="DF10" s="7" t="s">
        <v>36</v>
      </c>
      <c r="DG10" s="7"/>
      <c r="DH10" s="7">
        <v>2.6</v>
      </c>
      <c r="DI10" s="7">
        <v>2.5</v>
      </c>
      <c r="DJ10" s="7">
        <f t="shared" si="17"/>
        <v>2.5499999999999998</v>
      </c>
      <c r="DK10" s="7">
        <v>180</v>
      </c>
      <c r="DL10" s="7">
        <v>94</v>
      </c>
      <c r="DM10" s="7">
        <f t="shared" si="18"/>
        <v>137</v>
      </c>
      <c r="DN10" s="7">
        <v>7</v>
      </c>
      <c r="DO10" s="7">
        <v>29</v>
      </c>
      <c r="DP10" s="7">
        <f>(7+29+19/3)</f>
        <v>42.333333333333336</v>
      </c>
      <c r="DQ10" s="7">
        <v>32</v>
      </c>
      <c r="DR10" s="7">
        <v>56</v>
      </c>
      <c r="DS10" s="7">
        <f>AVERAGE(32+56+28/3)</f>
        <v>97.333333333333329</v>
      </c>
      <c r="DT10" s="7">
        <v>0</v>
      </c>
      <c r="DV10" s="10" t="s">
        <v>90</v>
      </c>
      <c r="DW10" s="7" t="s">
        <v>36</v>
      </c>
      <c r="DX10" s="7"/>
      <c r="DY10" s="7">
        <v>2.5099999999999998</v>
      </c>
      <c r="DZ10" s="7">
        <v>1.49</v>
      </c>
      <c r="EA10" s="7">
        <f t="shared" si="1"/>
        <v>2</v>
      </c>
      <c r="EB10" s="7">
        <v>180</v>
      </c>
      <c r="EC10" s="7">
        <v>180</v>
      </c>
      <c r="ED10" s="7">
        <f t="shared" si="2"/>
        <v>180</v>
      </c>
      <c r="EE10" s="7">
        <v>11</v>
      </c>
      <c r="EF10" s="7">
        <v>10</v>
      </c>
      <c r="EG10" s="7">
        <f t="shared" si="3"/>
        <v>10.5</v>
      </c>
      <c r="EH10" s="7">
        <v>55</v>
      </c>
      <c r="EI10" s="7">
        <v>45</v>
      </c>
      <c r="EJ10" s="7">
        <f t="shared" si="4"/>
        <v>50</v>
      </c>
      <c r="EK10" s="7">
        <v>0</v>
      </c>
    </row>
    <row r="11" spans="1:141" x14ac:dyDescent="0.25">
      <c r="A11" t="s">
        <v>84</v>
      </c>
      <c r="B11" t="s">
        <v>37</v>
      </c>
      <c r="J11">
        <v>23</v>
      </c>
      <c r="K11">
        <v>12</v>
      </c>
      <c r="L11">
        <f>AVERAGE(J11,K11)</f>
        <v>17.5</v>
      </c>
      <c r="M11">
        <v>15</v>
      </c>
      <c r="N11">
        <v>12</v>
      </c>
      <c r="O11">
        <f t="shared" si="0"/>
        <v>13.5</v>
      </c>
      <c r="P11">
        <v>0</v>
      </c>
      <c r="R11" t="s">
        <v>85</v>
      </c>
      <c r="S11" t="s">
        <v>37</v>
      </c>
      <c r="AA11">
        <v>17</v>
      </c>
      <c r="AB11">
        <v>24</v>
      </c>
      <c r="AC11">
        <f t="shared" si="5"/>
        <v>20.5</v>
      </c>
      <c r="AD11">
        <v>13</v>
      </c>
      <c r="AE11">
        <v>14</v>
      </c>
      <c r="AF11">
        <f t="shared" si="6"/>
        <v>13.5</v>
      </c>
      <c r="AG11">
        <v>0</v>
      </c>
      <c r="AI11" t="s">
        <v>86</v>
      </c>
      <c r="AJ11" t="s">
        <v>37</v>
      </c>
      <c r="AR11">
        <v>24</v>
      </c>
      <c r="AS11">
        <v>15</v>
      </c>
      <c r="AT11">
        <f t="shared" si="7"/>
        <v>19.5</v>
      </c>
      <c r="AU11">
        <v>23</v>
      </c>
      <c r="AV11">
        <v>18</v>
      </c>
      <c r="AW11">
        <f t="shared" si="8"/>
        <v>20.5</v>
      </c>
      <c r="AX11">
        <v>0</v>
      </c>
      <c r="AZ11" t="s">
        <v>96</v>
      </c>
      <c r="BA11" t="s">
        <v>37</v>
      </c>
      <c r="BI11">
        <v>6</v>
      </c>
      <c r="BJ11">
        <v>21</v>
      </c>
      <c r="BK11">
        <f t="shared" si="9"/>
        <v>13.5</v>
      </c>
      <c r="BL11">
        <v>11</v>
      </c>
      <c r="BM11">
        <v>15</v>
      </c>
      <c r="BN11">
        <f t="shared" si="10"/>
        <v>13</v>
      </c>
      <c r="BO11">
        <v>0</v>
      </c>
      <c r="BQ11" s="9">
        <v>44069</v>
      </c>
      <c r="BR11" s="7" t="s">
        <v>37</v>
      </c>
      <c r="BS11" s="7"/>
      <c r="BT11" s="7"/>
      <c r="BU11" s="7"/>
      <c r="BV11" s="7"/>
      <c r="BW11" s="7"/>
      <c r="BX11" s="7"/>
      <c r="BY11" s="7"/>
      <c r="BZ11" s="7">
        <v>20</v>
      </c>
      <c r="CA11" s="7">
        <v>5</v>
      </c>
      <c r="CB11" s="7">
        <f t="shared" si="11"/>
        <v>12.5</v>
      </c>
      <c r="CC11" s="7">
        <v>17</v>
      </c>
      <c r="CD11" s="7">
        <v>16</v>
      </c>
      <c r="CE11" s="7">
        <f t="shared" si="12"/>
        <v>16.5</v>
      </c>
      <c r="CF11" s="8">
        <v>0</v>
      </c>
      <c r="CH11" s="10" t="s">
        <v>88</v>
      </c>
      <c r="CI11" s="7" t="s">
        <v>37</v>
      </c>
      <c r="CJ11" s="7">
        <v>494</v>
      </c>
      <c r="CK11" s="7">
        <v>2.88</v>
      </c>
      <c r="CL11" s="7">
        <v>3.09</v>
      </c>
      <c r="CM11" s="7">
        <f t="shared" si="19"/>
        <v>2.9849999999999999</v>
      </c>
      <c r="CN11" s="7">
        <v>180</v>
      </c>
      <c r="CO11" s="7">
        <v>120</v>
      </c>
      <c r="CP11" s="7">
        <f t="shared" si="20"/>
        <v>150</v>
      </c>
      <c r="CQ11" s="7">
        <v>6</v>
      </c>
      <c r="CR11" s="7">
        <v>8</v>
      </c>
      <c r="CS11" s="7">
        <f t="shared" si="13"/>
        <v>7</v>
      </c>
      <c r="CT11" s="7">
        <v>15</v>
      </c>
      <c r="CU11" s="7">
        <v>14</v>
      </c>
      <c r="CV11" s="7">
        <f t="shared" si="14"/>
        <v>14.5</v>
      </c>
      <c r="CW11" s="7">
        <v>0</v>
      </c>
      <c r="CX11" s="7">
        <v>18.2</v>
      </c>
      <c r="CY11" s="7">
        <v>19.7</v>
      </c>
      <c r="CZ11" s="7">
        <v>16</v>
      </c>
      <c r="DA11" s="7">
        <v>19.600000000000001</v>
      </c>
      <c r="DB11">
        <f t="shared" si="15"/>
        <v>77.5</v>
      </c>
      <c r="DC11">
        <f t="shared" si="16"/>
        <v>78.25</v>
      </c>
      <c r="DE11" s="10" t="s">
        <v>89</v>
      </c>
      <c r="DF11" s="7" t="s">
        <v>37</v>
      </c>
      <c r="DG11" s="7"/>
      <c r="DH11" s="7">
        <v>2.25</v>
      </c>
      <c r="DI11" s="7">
        <v>1.95</v>
      </c>
      <c r="DJ11" s="7">
        <f t="shared" si="17"/>
        <v>2.1</v>
      </c>
      <c r="DK11" s="7">
        <v>180</v>
      </c>
      <c r="DL11" s="7">
        <v>180</v>
      </c>
      <c r="DM11" s="7">
        <f t="shared" si="18"/>
        <v>180</v>
      </c>
      <c r="DN11" s="7">
        <v>11</v>
      </c>
      <c r="DO11" s="7">
        <v>15</v>
      </c>
      <c r="DP11" s="7">
        <f t="shared" si="21"/>
        <v>13</v>
      </c>
      <c r="DQ11" s="7">
        <v>17</v>
      </c>
      <c r="DR11" s="7">
        <v>23</v>
      </c>
      <c r="DS11" s="7">
        <f t="shared" si="22"/>
        <v>20</v>
      </c>
      <c r="DT11" s="7">
        <v>0</v>
      </c>
      <c r="DV11" s="10" t="s">
        <v>90</v>
      </c>
      <c r="DW11" s="7" t="s">
        <v>37</v>
      </c>
      <c r="DX11" s="7"/>
      <c r="DY11" s="7">
        <v>1.98</v>
      </c>
      <c r="DZ11" s="7">
        <v>1.72</v>
      </c>
      <c r="EA11" s="7">
        <f t="shared" si="1"/>
        <v>1.85</v>
      </c>
      <c r="EB11" s="7">
        <v>180</v>
      </c>
      <c r="EC11" s="7">
        <v>180</v>
      </c>
      <c r="ED11" s="7">
        <f t="shared" si="2"/>
        <v>180</v>
      </c>
      <c r="EE11" s="7">
        <v>11</v>
      </c>
      <c r="EF11" s="7">
        <v>23</v>
      </c>
      <c r="EG11" s="7">
        <f t="shared" si="3"/>
        <v>17</v>
      </c>
      <c r="EH11" s="7">
        <v>9</v>
      </c>
      <c r="EI11" s="7">
        <v>29</v>
      </c>
      <c r="EJ11" s="7">
        <f t="shared" si="4"/>
        <v>19</v>
      </c>
      <c r="EK11" s="7">
        <v>0</v>
      </c>
    </row>
    <row r="12" spans="1:141" x14ac:dyDescent="0.25">
      <c r="A12" t="s">
        <v>84</v>
      </c>
      <c r="B12" t="s">
        <v>38</v>
      </c>
      <c r="J12">
        <v>16</v>
      </c>
      <c r="K12">
        <v>14</v>
      </c>
      <c r="L12">
        <f>AVERAGE(J12,K12)</f>
        <v>15</v>
      </c>
      <c r="M12">
        <v>7</v>
      </c>
      <c r="N12">
        <v>7</v>
      </c>
      <c r="O12">
        <f t="shared" si="0"/>
        <v>7</v>
      </c>
      <c r="P12">
        <v>0</v>
      </c>
      <c r="R12" t="s">
        <v>85</v>
      </c>
      <c r="S12" t="s">
        <v>38</v>
      </c>
      <c r="AA12">
        <v>24</v>
      </c>
      <c r="AB12">
        <v>12</v>
      </c>
      <c r="AC12">
        <f t="shared" si="5"/>
        <v>18</v>
      </c>
      <c r="AD12">
        <v>15</v>
      </c>
      <c r="AE12">
        <v>15</v>
      </c>
      <c r="AF12">
        <f t="shared" si="6"/>
        <v>15</v>
      </c>
      <c r="AG12">
        <v>0</v>
      </c>
      <c r="AI12" t="s">
        <v>86</v>
      </c>
      <c r="AJ12" t="s">
        <v>38</v>
      </c>
      <c r="AR12">
        <v>16</v>
      </c>
      <c r="AS12">
        <v>12</v>
      </c>
      <c r="AT12">
        <f t="shared" si="7"/>
        <v>14</v>
      </c>
      <c r="AU12">
        <v>27</v>
      </c>
      <c r="AV12">
        <v>29</v>
      </c>
      <c r="AW12">
        <f t="shared" si="8"/>
        <v>28</v>
      </c>
      <c r="AX12">
        <v>0</v>
      </c>
      <c r="AZ12" t="s">
        <v>97</v>
      </c>
      <c r="BA12" t="s">
        <v>38</v>
      </c>
      <c r="BI12">
        <v>13</v>
      </c>
      <c r="BJ12">
        <v>28</v>
      </c>
      <c r="BK12">
        <f t="shared" si="9"/>
        <v>20.5</v>
      </c>
      <c r="BL12">
        <v>7</v>
      </c>
      <c r="BM12">
        <v>18</v>
      </c>
      <c r="BN12">
        <f t="shared" si="10"/>
        <v>12.5</v>
      </c>
      <c r="BO12">
        <v>0</v>
      </c>
      <c r="BQ12" s="9">
        <v>44069</v>
      </c>
      <c r="BR12" s="7" t="s">
        <v>38</v>
      </c>
      <c r="BS12" s="7"/>
      <c r="BT12" s="7"/>
      <c r="BU12" s="7"/>
      <c r="BV12" s="7"/>
      <c r="BW12" s="7"/>
      <c r="BX12" s="7"/>
      <c r="BY12" s="7"/>
      <c r="BZ12" s="7">
        <v>40</v>
      </c>
      <c r="CA12" s="7">
        <v>20</v>
      </c>
      <c r="CB12" s="7">
        <f t="shared" si="11"/>
        <v>30</v>
      </c>
      <c r="CC12" s="7">
        <v>20</v>
      </c>
      <c r="CD12" s="7">
        <v>10</v>
      </c>
      <c r="CE12" s="7">
        <f t="shared" si="12"/>
        <v>15</v>
      </c>
      <c r="CF12" s="8">
        <v>0</v>
      </c>
      <c r="CH12" s="10" t="s">
        <v>88</v>
      </c>
      <c r="CI12" s="7" t="s">
        <v>38</v>
      </c>
      <c r="CJ12" s="7">
        <v>544</v>
      </c>
      <c r="CK12" s="7">
        <v>2.4300000000000002</v>
      </c>
      <c r="CL12" s="7">
        <v>3.5</v>
      </c>
      <c r="CM12" s="7">
        <f t="shared" si="19"/>
        <v>2.9649999999999999</v>
      </c>
      <c r="CN12" s="7">
        <v>180</v>
      </c>
      <c r="CO12" s="7">
        <v>180</v>
      </c>
      <c r="CP12" s="7">
        <f t="shared" si="20"/>
        <v>180</v>
      </c>
      <c r="CQ12" s="7">
        <v>6</v>
      </c>
      <c r="CR12" s="7">
        <v>18</v>
      </c>
      <c r="CS12" s="7">
        <f t="shared" si="13"/>
        <v>12</v>
      </c>
      <c r="CT12" s="7">
        <v>25</v>
      </c>
      <c r="CU12" s="7">
        <v>12</v>
      </c>
      <c r="CV12" s="7">
        <f t="shared" si="14"/>
        <v>18.5</v>
      </c>
      <c r="CW12" s="7">
        <v>0</v>
      </c>
      <c r="CX12" s="7">
        <v>17.2</v>
      </c>
      <c r="CY12" s="7">
        <v>22.3</v>
      </c>
      <c r="CZ12" s="7">
        <v>17</v>
      </c>
      <c r="DA12" s="7">
        <v>21.8</v>
      </c>
      <c r="DB12">
        <f t="shared" si="15"/>
        <v>83.25</v>
      </c>
      <c r="DC12">
        <f t="shared" si="16"/>
        <v>96</v>
      </c>
      <c r="DE12" s="10" t="s">
        <v>89</v>
      </c>
      <c r="DF12" s="7" t="s">
        <v>38</v>
      </c>
      <c r="DG12" s="7"/>
      <c r="DH12" s="7">
        <v>3.04</v>
      </c>
      <c r="DI12" s="7">
        <v>2.8</v>
      </c>
      <c r="DJ12" s="7">
        <f t="shared" si="17"/>
        <v>2.92</v>
      </c>
      <c r="DK12" s="7">
        <v>180</v>
      </c>
      <c r="DL12" s="7">
        <v>90</v>
      </c>
      <c r="DM12" s="7">
        <f t="shared" si="18"/>
        <v>135</v>
      </c>
      <c r="DN12" s="7">
        <v>14</v>
      </c>
      <c r="DO12" s="7">
        <v>14</v>
      </c>
      <c r="DP12" s="7">
        <f t="shared" si="21"/>
        <v>14</v>
      </c>
      <c r="DQ12" s="7">
        <v>31</v>
      </c>
      <c r="DR12" s="7">
        <v>11</v>
      </c>
      <c r="DS12" s="7">
        <f t="shared" si="22"/>
        <v>21</v>
      </c>
      <c r="DT12" s="7">
        <v>0</v>
      </c>
      <c r="DV12" s="10" t="s">
        <v>90</v>
      </c>
      <c r="DW12" s="7" t="s">
        <v>38</v>
      </c>
      <c r="DX12" s="7"/>
      <c r="DY12" s="7">
        <v>1.86</v>
      </c>
      <c r="DZ12" s="7">
        <v>2.25</v>
      </c>
      <c r="EA12" s="7">
        <f t="shared" si="1"/>
        <v>2.0550000000000002</v>
      </c>
      <c r="EB12" s="7">
        <v>180</v>
      </c>
      <c r="EC12" s="7">
        <v>180</v>
      </c>
      <c r="ED12" s="7">
        <f t="shared" si="2"/>
        <v>180</v>
      </c>
      <c r="EE12" s="7">
        <v>23</v>
      </c>
      <c r="EF12" s="7">
        <v>10</v>
      </c>
      <c r="EG12" s="7">
        <f t="shared" si="3"/>
        <v>16.5</v>
      </c>
      <c r="EH12" s="7">
        <v>27</v>
      </c>
      <c r="EI12" s="7">
        <v>5</v>
      </c>
      <c r="EJ12" s="7">
        <f t="shared" si="4"/>
        <v>16</v>
      </c>
      <c r="EK12" s="7">
        <v>0</v>
      </c>
    </row>
    <row r="13" spans="1:141" x14ac:dyDescent="0.25">
      <c r="A13" t="s">
        <v>98</v>
      </c>
      <c r="L13">
        <f>AVERAGE(L5:L12)</f>
        <v>10.875</v>
      </c>
      <c r="M13">
        <f>AVERAGE(M5:M12)</f>
        <v>17.875</v>
      </c>
      <c r="N13">
        <f>AVERAGE(N5:N12)</f>
        <v>14.125</v>
      </c>
      <c r="O13">
        <f>AVERAGE(O5:O12)</f>
        <v>16</v>
      </c>
      <c r="P13">
        <f>AVERAGE(P5:P12)</f>
        <v>0.125</v>
      </c>
      <c r="BQ13" s="6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8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</row>
    <row r="14" spans="1:141" x14ac:dyDescent="0.25">
      <c r="A14" t="s">
        <v>99</v>
      </c>
      <c r="L14">
        <f>STDEV(L5:L12)/SQRT(COUNT(L5:L12))</f>
        <v>2.0696574940934411</v>
      </c>
      <c r="M14">
        <f>STDEV(M5:M12)/SQRT(COUNT(M5:M12))</f>
        <v>2.9425298881841693</v>
      </c>
      <c r="N14">
        <f>STDEV(N5:N12)/SQRT(COUNT(N5:N12))</f>
        <v>4.0330664512254195</v>
      </c>
      <c r="O14">
        <f>STDEV(O5:O12)/SQRT(COUNT(O5:O12))</f>
        <v>2.5669604037237725</v>
      </c>
      <c r="P14">
        <f>STDEV(P5:P12)/SQRT(COUNT(P5:P12))</f>
        <v>0.125</v>
      </c>
      <c r="BQ14" s="6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8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</row>
    <row r="15" spans="1:141" x14ac:dyDescent="0.25">
      <c r="BQ15" s="6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8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</row>
    <row r="16" spans="1:141" x14ac:dyDescent="0.25">
      <c r="A16" t="s">
        <v>1</v>
      </c>
      <c r="B16" t="s">
        <v>2</v>
      </c>
      <c r="R16" t="s">
        <v>1</v>
      </c>
      <c r="S16" t="s">
        <v>2</v>
      </c>
      <c r="AI16" t="s">
        <v>1</v>
      </c>
      <c r="AJ16" t="s">
        <v>2</v>
      </c>
      <c r="AZ16" t="s">
        <v>1</v>
      </c>
      <c r="BA16" t="s">
        <v>2</v>
      </c>
      <c r="BQ16" s="6" t="s">
        <v>1</v>
      </c>
      <c r="BR16" s="7" t="s">
        <v>2</v>
      </c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8"/>
      <c r="CH16" s="7" t="s">
        <v>1</v>
      </c>
      <c r="CI16" s="7" t="s">
        <v>2</v>
      </c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DE16" s="7" t="s">
        <v>1</v>
      </c>
      <c r="DF16" s="7" t="s">
        <v>2</v>
      </c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V16" s="7" t="s">
        <v>1</v>
      </c>
      <c r="DW16" s="7" t="s">
        <v>2</v>
      </c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</row>
    <row r="17" spans="1:141" ht="75" x14ac:dyDescent="0.25">
      <c r="B17" t="s">
        <v>9</v>
      </c>
      <c r="C17" t="s">
        <v>52</v>
      </c>
      <c r="D17" t="s">
        <v>53</v>
      </c>
      <c r="E17" t="s">
        <v>54</v>
      </c>
      <c r="F17" t="s">
        <v>56</v>
      </c>
      <c r="G17" t="s">
        <v>55</v>
      </c>
      <c r="H17" t="s">
        <v>57</v>
      </c>
      <c r="I17" t="s">
        <v>58</v>
      </c>
      <c r="J17" t="s">
        <v>61</v>
      </c>
      <c r="K17" t="s">
        <v>62</v>
      </c>
      <c r="L17" t="s">
        <v>65</v>
      </c>
      <c r="M17" t="s">
        <v>63</v>
      </c>
      <c r="N17" t="s">
        <v>64</v>
      </c>
      <c r="O17" t="s">
        <v>60</v>
      </c>
      <c r="P17" t="s">
        <v>70</v>
      </c>
      <c r="S17" t="s">
        <v>9</v>
      </c>
      <c r="T17" t="s">
        <v>52</v>
      </c>
      <c r="U17" t="s">
        <v>53</v>
      </c>
      <c r="V17" t="s">
        <v>54</v>
      </c>
      <c r="W17" t="s">
        <v>56</v>
      </c>
      <c r="X17" t="s">
        <v>55</v>
      </c>
      <c r="Y17" t="s">
        <v>57</v>
      </c>
      <c r="Z17" t="s">
        <v>58</v>
      </c>
      <c r="AA17" t="s">
        <v>61</v>
      </c>
      <c r="AB17" t="s">
        <v>62</v>
      </c>
      <c r="AC17" t="s">
        <v>65</v>
      </c>
      <c r="AD17" t="s">
        <v>63</v>
      </c>
      <c r="AE17" t="s">
        <v>64</v>
      </c>
      <c r="AF17" t="s">
        <v>60</v>
      </c>
      <c r="AG17" t="s">
        <v>70</v>
      </c>
      <c r="AJ17" t="s">
        <v>9</v>
      </c>
      <c r="AK17" t="s">
        <v>52</v>
      </c>
      <c r="AL17" t="s">
        <v>53</v>
      </c>
      <c r="AM17" t="s">
        <v>54</v>
      </c>
      <c r="AN17" t="s">
        <v>56</v>
      </c>
      <c r="AO17" t="s">
        <v>55</v>
      </c>
      <c r="AP17" t="s">
        <v>57</v>
      </c>
      <c r="AQ17" t="s">
        <v>58</v>
      </c>
      <c r="AR17" t="s">
        <v>61</v>
      </c>
      <c r="AS17" t="s">
        <v>62</v>
      </c>
      <c r="AT17" t="s">
        <v>65</v>
      </c>
      <c r="AU17" t="s">
        <v>63</v>
      </c>
      <c r="AV17" t="s">
        <v>64</v>
      </c>
      <c r="AW17" t="s">
        <v>60</v>
      </c>
      <c r="AX17" t="s">
        <v>70</v>
      </c>
      <c r="BA17" t="s">
        <v>9</v>
      </c>
      <c r="BB17" t="s">
        <v>52</v>
      </c>
      <c r="BC17" t="s">
        <v>53</v>
      </c>
      <c r="BD17" t="s">
        <v>54</v>
      </c>
      <c r="BE17" t="s">
        <v>56</v>
      </c>
      <c r="BF17" t="s">
        <v>55</v>
      </c>
      <c r="BG17" t="s">
        <v>57</v>
      </c>
      <c r="BH17" t="s">
        <v>58</v>
      </c>
      <c r="BI17" t="s">
        <v>61</v>
      </c>
      <c r="BJ17" t="s">
        <v>62</v>
      </c>
      <c r="BK17" t="s">
        <v>65</v>
      </c>
      <c r="BL17" t="s">
        <v>63</v>
      </c>
      <c r="BM17" t="s">
        <v>64</v>
      </c>
      <c r="BN17" t="s">
        <v>60</v>
      </c>
      <c r="BO17" t="s">
        <v>70</v>
      </c>
      <c r="BQ17" s="6"/>
      <c r="BR17" s="7" t="s">
        <v>9</v>
      </c>
      <c r="BS17" s="7" t="s">
        <v>52</v>
      </c>
      <c r="BT17" s="7" t="s">
        <v>53</v>
      </c>
      <c r="BU17" s="7" t="s">
        <v>54</v>
      </c>
      <c r="BV17" s="7" t="s">
        <v>56</v>
      </c>
      <c r="BW17" s="7" t="s">
        <v>55</v>
      </c>
      <c r="BX17" s="7" t="s">
        <v>57</v>
      </c>
      <c r="BY17" s="7" t="s">
        <v>58</v>
      </c>
      <c r="BZ17" s="7" t="s">
        <v>61</v>
      </c>
      <c r="CA17" s="7" t="s">
        <v>62</v>
      </c>
      <c r="CB17" s="7" t="s">
        <v>65</v>
      </c>
      <c r="CC17" s="7" t="s">
        <v>63</v>
      </c>
      <c r="CD17" s="7" t="s">
        <v>64</v>
      </c>
      <c r="CE17" s="7" t="s">
        <v>60</v>
      </c>
      <c r="CF17" s="8" t="s">
        <v>70</v>
      </c>
      <c r="CH17" s="19"/>
      <c r="CI17" s="19" t="s">
        <v>9</v>
      </c>
      <c r="CJ17" s="19" t="s">
        <v>52</v>
      </c>
      <c r="CK17" s="19" t="s">
        <v>53</v>
      </c>
      <c r="CL17" s="19" t="s">
        <v>54</v>
      </c>
      <c r="CM17" s="19" t="s">
        <v>56</v>
      </c>
      <c r="CN17" s="19" t="s">
        <v>55</v>
      </c>
      <c r="CO17" s="19" t="s">
        <v>57</v>
      </c>
      <c r="CP17" s="19" t="s">
        <v>58</v>
      </c>
      <c r="CQ17" s="19" t="s">
        <v>61</v>
      </c>
      <c r="CR17" s="19" t="s">
        <v>62</v>
      </c>
      <c r="CS17" s="19" t="s">
        <v>65</v>
      </c>
      <c r="CT17" s="19" t="s">
        <v>63</v>
      </c>
      <c r="CU17" s="19" t="s">
        <v>64</v>
      </c>
      <c r="CV17" s="19" t="s">
        <v>60</v>
      </c>
      <c r="CW17" s="19" t="s">
        <v>70</v>
      </c>
      <c r="CX17" s="20" t="s">
        <v>126</v>
      </c>
      <c r="CY17" s="20" t="s">
        <v>128</v>
      </c>
      <c r="CZ17" s="20" t="s">
        <v>127</v>
      </c>
      <c r="DA17" s="20" t="s">
        <v>129</v>
      </c>
      <c r="DB17" s="20" t="s">
        <v>139</v>
      </c>
      <c r="DC17" s="20" t="s">
        <v>140</v>
      </c>
      <c r="DE17" s="27"/>
      <c r="DF17" s="27" t="s">
        <v>9</v>
      </c>
      <c r="DG17" s="27" t="s">
        <v>52</v>
      </c>
      <c r="DH17" s="27" t="s">
        <v>53</v>
      </c>
      <c r="DI17" s="27" t="s">
        <v>54</v>
      </c>
      <c r="DJ17" s="28" t="s">
        <v>56</v>
      </c>
      <c r="DK17" s="27" t="s">
        <v>55</v>
      </c>
      <c r="DL17" s="27" t="s">
        <v>57</v>
      </c>
      <c r="DM17" s="28" t="s">
        <v>58</v>
      </c>
      <c r="DN17" s="27" t="s">
        <v>61</v>
      </c>
      <c r="DO17" s="27" t="s">
        <v>62</v>
      </c>
      <c r="DP17" s="28" t="s">
        <v>65</v>
      </c>
      <c r="DQ17" s="27" t="s">
        <v>63</v>
      </c>
      <c r="DR17" s="27" t="s">
        <v>64</v>
      </c>
      <c r="DS17" s="28" t="s">
        <v>60</v>
      </c>
      <c r="DT17" s="27" t="s">
        <v>70</v>
      </c>
      <c r="DV17" s="29"/>
      <c r="DW17" s="29" t="s">
        <v>9</v>
      </c>
      <c r="DX17" s="29" t="s">
        <v>52</v>
      </c>
      <c r="DY17" s="29" t="s">
        <v>53</v>
      </c>
      <c r="DZ17" s="29" t="s">
        <v>54</v>
      </c>
      <c r="EA17" s="31" t="s">
        <v>56</v>
      </c>
      <c r="EB17" s="29" t="s">
        <v>55</v>
      </c>
      <c r="EC17" s="29" t="s">
        <v>57</v>
      </c>
      <c r="ED17" s="31" t="s">
        <v>58</v>
      </c>
      <c r="EE17" s="29" t="s">
        <v>61</v>
      </c>
      <c r="EF17" s="29" t="s">
        <v>62</v>
      </c>
      <c r="EG17" s="31" t="s">
        <v>65</v>
      </c>
      <c r="EH17" s="29" t="s">
        <v>63</v>
      </c>
      <c r="EI17" s="29" t="s">
        <v>64</v>
      </c>
      <c r="EJ17" s="31" t="s">
        <v>60</v>
      </c>
      <c r="EK17" s="29" t="s">
        <v>70</v>
      </c>
    </row>
    <row r="18" spans="1:141" x14ac:dyDescent="0.25">
      <c r="A18" t="s">
        <v>100</v>
      </c>
      <c r="B18" t="s">
        <v>10</v>
      </c>
      <c r="J18">
        <v>14</v>
      </c>
      <c r="K18">
        <v>9</v>
      </c>
      <c r="L18">
        <f t="shared" ref="L18:L25" si="23">AVERAGE(J18,K18)</f>
        <v>11.5</v>
      </c>
      <c r="M18">
        <v>13</v>
      </c>
      <c r="N18">
        <v>18</v>
      </c>
      <c r="O18">
        <f t="shared" ref="O18:O25" si="24">AVERAGE(M18,N18)</f>
        <v>15.5</v>
      </c>
      <c r="P18">
        <v>0</v>
      </c>
      <c r="R18" t="s">
        <v>101</v>
      </c>
      <c r="S18" t="s">
        <v>10</v>
      </c>
      <c r="AA18">
        <v>12</v>
      </c>
      <c r="AB18">
        <v>13</v>
      </c>
      <c r="AC18">
        <f>AVERAGE(AA18,AB18)</f>
        <v>12.5</v>
      </c>
      <c r="AD18">
        <v>11</v>
      </c>
      <c r="AE18">
        <v>13</v>
      </c>
      <c r="AF18">
        <f>AVERAGE(AD18,AE18)</f>
        <v>12</v>
      </c>
      <c r="AG18">
        <v>0</v>
      </c>
      <c r="AI18" t="s">
        <v>102</v>
      </c>
      <c r="AJ18" t="s">
        <v>10</v>
      </c>
      <c r="AR18">
        <v>17</v>
      </c>
      <c r="AS18">
        <v>17</v>
      </c>
      <c r="AT18">
        <v>17</v>
      </c>
      <c r="AU18">
        <v>13</v>
      </c>
      <c r="AV18">
        <v>13</v>
      </c>
      <c r="AW18">
        <f>AVERAGE(AU18,AV18)</f>
        <v>13</v>
      </c>
      <c r="AX18">
        <v>0</v>
      </c>
      <c r="BA18" t="s">
        <v>10</v>
      </c>
      <c r="BI18">
        <v>8</v>
      </c>
      <c r="BJ18">
        <v>13</v>
      </c>
      <c r="BK18">
        <f>AVERAGE(BI18,BJ18)</f>
        <v>10.5</v>
      </c>
      <c r="BL18">
        <v>5</v>
      </c>
      <c r="BM18">
        <v>17</v>
      </c>
      <c r="BN18">
        <f>AVERAGE(BL18,BM18)</f>
        <v>11</v>
      </c>
      <c r="BO18">
        <v>0</v>
      </c>
      <c r="BQ18" s="9">
        <v>44063</v>
      </c>
      <c r="BR18" s="7" t="s">
        <v>10</v>
      </c>
      <c r="BS18" s="7"/>
      <c r="BT18" s="7"/>
      <c r="BU18" s="7"/>
      <c r="BV18" s="7"/>
      <c r="BW18" s="7"/>
      <c r="BX18" s="7"/>
      <c r="BY18" s="7"/>
      <c r="BZ18" s="7">
        <v>5</v>
      </c>
      <c r="CA18" s="7">
        <v>17</v>
      </c>
      <c r="CB18" s="7">
        <f>AVERAGE(BZ18:CA18)</f>
        <v>11</v>
      </c>
      <c r="CC18" s="7">
        <v>5</v>
      </c>
      <c r="CD18" s="7">
        <v>22</v>
      </c>
      <c r="CE18" s="7">
        <f>AVERAGE(CC18:CD18)</f>
        <v>13.5</v>
      </c>
      <c r="CF18" s="8">
        <v>0</v>
      </c>
      <c r="CH18" s="10" t="s">
        <v>103</v>
      </c>
      <c r="CI18" s="7" t="s">
        <v>10</v>
      </c>
      <c r="CJ18" s="7">
        <v>570</v>
      </c>
      <c r="CK18" s="7">
        <v>3.32</v>
      </c>
      <c r="CL18" s="7">
        <v>3.06</v>
      </c>
      <c r="CM18" s="7">
        <f>AVERAGE(CK18,CL18)</f>
        <v>3.19</v>
      </c>
      <c r="CN18" s="7">
        <v>180</v>
      </c>
      <c r="CO18" s="7">
        <v>180</v>
      </c>
      <c r="CP18" s="7">
        <f>AVERAGE(CN18,CO18)</f>
        <v>180</v>
      </c>
      <c r="CQ18" s="7">
        <v>9</v>
      </c>
      <c r="CR18" s="7">
        <v>18</v>
      </c>
      <c r="CS18" s="7">
        <f>AVERAGE(CQ18,CR18)</f>
        <v>13.5</v>
      </c>
      <c r="CT18" s="7">
        <v>5</v>
      </c>
      <c r="CU18" s="7">
        <v>17</v>
      </c>
      <c r="CV18" s="7">
        <f>AVERAGE(CT18,CU18)</f>
        <v>11</v>
      </c>
      <c r="CW18" s="7">
        <v>0</v>
      </c>
      <c r="CX18" s="7">
        <v>19.100000000000001</v>
      </c>
      <c r="CY18" s="7">
        <v>19.600000000000001</v>
      </c>
      <c r="CZ18" s="7">
        <v>17.7</v>
      </c>
      <c r="DA18" s="7">
        <v>20.7</v>
      </c>
      <c r="DB18">
        <f t="shared" ref="DB18:DB26" si="25">0.5*(CV18+O18)+AF18+AW18+BN18+CE18</f>
        <v>62.75</v>
      </c>
      <c r="DC18">
        <f>0.5*(CS18+L18)+AC18+AT18+BK18+CB18</f>
        <v>63.5</v>
      </c>
      <c r="DE18" s="10" t="s">
        <v>104</v>
      </c>
      <c r="DF18" s="7" t="s">
        <v>10</v>
      </c>
      <c r="DG18" s="7"/>
      <c r="DH18" s="7">
        <v>3.31</v>
      </c>
      <c r="DI18" s="7">
        <v>3.32</v>
      </c>
      <c r="DJ18" s="7">
        <f>AVERAGE(DH18,DI18)</f>
        <v>3.3149999999999999</v>
      </c>
      <c r="DK18" s="7">
        <v>180</v>
      </c>
      <c r="DL18" s="7">
        <v>180</v>
      </c>
      <c r="DM18" s="7">
        <f>AVERAGE(DK18,DL18)</f>
        <v>180</v>
      </c>
      <c r="DN18" s="7">
        <v>6</v>
      </c>
      <c r="DO18" s="7">
        <v>10</v>
      </c>
      <c r="DP18" s="7">
        <f>AVERAGE(DN18,DO18)</f>
        <v>8</v>
      </c>
      <c r="DQ18" s="7">
        <v>45</v>
      </c>
      <c r="DR18" s="7">
        <v>62</v>
      </c>
      <c r="DS18" s="7">
        <f>AVERAGE(DQ18,DR18)</f>
        <v>53.5</v>
      </c>
      <c r="DT18" s="7">
        <v>0</v>
      </c>
      <c r="DV18" s="10" t="s">
        <v>105</v>
      </c>
      <c r="DW18" s="7" t="s">
        <v>10</v>
      </c>
      <c r="DX18" s="7"/>
      <c r="DY18" s="7">
        <v>2.8</v>
      </c>
      <c r="DZ18" s="7">
        <v>3.5</v>
      </c>
      <c r="EA18" s="7">
        <f t="shared" ref="EA18:EA26" si="26">AVERAGE(DY18,DZ18)</f>
        <v>3.15</v>
      </c>
      <c r="EB18" s="7">
        <v>40</v>
      </c>
      <c r="EC18" s="7">
        <v>180</v>
      </c>
      <c r="ED18" s="7">
        <f t="shared" ref="ED18:ED26" si="27">AVERAGE(EB18,EC18)</f>
        <v>110</v>
      </c>
      <c r="EE18" s="7">
        <v>8</v>
      </c>
      <c r="EF18" s="7">
        <v>4</v>
      </c>
      <c r="EG18" s="7">
        <f t="shared" ref="EG18:EG25" si="28">AVERAGE(EE18,EF18)</f>
        <v>6</v>
      </c>
      <c r="EH18" s="7">
        <v>105</v>
      </c>
      <c r="EI18" s="7">
        <v>18</v>
      </c>
      <c r="EJ18" s="7">
        <f>AVERAGE(EH18,EI18)</f>
        <v>61.5</v>
      </c>
      <c r="EK18" s="7">
        <v>0</v>
      </c>
    </row>
    <row r="19" spans="1:141" x14ac:dyDescent="0.25">
      <c r="A19" t="s">
        <v>100</v>
      </c>
      <c r="B19" t="s">
        <v>11</v>
      </c>
      <c r="J19">
        <v>4</v>
      </c>
      <c r="K19">
        <v>11</v>
      </c>
      <c r="L19">
        <f t="shared" si="23"/>
        <v>7.5</v>
      </c>
      <c r="M19">
        <v>56</v>
      </c>
      <c r="N19">
        <v>93</v>
      </c>
      <c r="O19">
        <f t="shared" si="24"/>
        <v>74.5</v>
      </c>
      <c r="P19">
        <v>0</v>
      </c>
      <c r="R19" t="s">
        <v>101</v>
      </c>
      <c r="S19" t="s">
        <v>11</v>
      </c>
      <c r="AA19">
        <v>5</v>
      </c>
      <c r="AB19">
        <v>15</v>
      </c>
      <c r="AC19">
        <f t="shared" ref="AC19:AC25" si="29">AVERAGE(AA19,AB19)</f>
        <v>10</v>
      </c>
      <c r="AD19">
        <v>17</v>
      </c>
      <c r="AE19">
        <v>11</v>
      </c>
      <c r="AF19">
        <f t="shared" ref="AF19:AF25" si="30">AVERAGE(AD19,AE19)</f>
        <v>14</v>
      </c>
      <c r="AG19">
        <v>1</v>
      </c>
      <c r="AI19" t="s">
        <v>106</v>
      </c>
      <c r="AJ19" t="s">
        <v>11</v>
      </c>
      <c r="AR19">
        <v>6</v>
      </c>
      <c r="AS19">
        <v>8</v>
      </c>
      <c r="AT19">
        <f t="shared" ref="AT19:AT26" si="31">AVERAGE(AR19,AS19)</f>
        <v>7</v>
      </c>
      <c r="AU19">
        <v>17</v>
      </c>
      <c r="AV19">
        <v>18</v>
      </c>
      <c r="AW19">
        <f t="shared" ref="AW19:AW26" si="32">AVERAGE(AU19,AV19)</f>
        <v>17.5</v>
      </c>
      <c r="AX19">
        <v>0</v>
      </c>
      <c r="BA19" t="s">
        <v>11</v>
      </c>
      <c r="BI19">
        <v>22</v>
      </c>
      <c r="BJ19">
        <v>25</v>
      </c>
      <c r="BK19">
        <f t="shared" ref="BK19:BK26" si="33">AVERAGE(BI19,BJ19)</f>
        <v>23.5</v>
      </c>
      <c r="BL19">
        <v>14</v>
      </c>
      <c r="BM19">
        <v>23</v>
      </c>
      <c r="BN19">
        <f t="shared" ref="BN19:BN26" si="34">AVERAGE(BL19,BM19)</f>
        <v>18.5</v>
      </c>
      <c r="BO19">
        <v>0</v>
      </c>
      <c r="BQ19" s="9">
        <v>44063</v>
      </c>
      <c r="BR19" s="7" t="s">
        <v>11</v>
      </c>
      <c r="BS19" s="7"/>
      <c r="BT19" s="7"/>
      <c r="BU19" s="7"/>
      <c r="BV19" s="7"/>
      <c r="BW19" s="7"/>
      <c r="BX19" s="7"/>
      <c r="BY19" s="7"/>
      <c r="BZ19" s="7">
        <v>6</v>
      </c>
      <c r="CA19" s="7">
        <v>3</v>
      </c>
      <c r="CB19" s="7">
        <f t="shared" ref="CB19:CB26" si="35">AVERAGE(BZ19:CA19)</f>
        <v>4.5</v>
      </c>
      <c r="CC19" s="7">
        <v>7</v>
      </c>
      <c r="CD19" s="7">
        <v>7</v>
      </c>
      <c r="CE19" s="7">
        <f t="shared" ref="CE19:CE26" si="36">AVERAGE(CC19:CD19)</f>
        <v>7</v>
      </c>
      <c r="CF19" s="8">
        <v>0</v>
      </c>
      <c r="CH19" s="10" t="s">
        <v>103</v>
      </c>
      <c r="CI19" s="7" t="s">
        <v>11</v>
      </c>
      <c r="CJ19" s="7">
        <v>456</v>
      </c>
      <c r="CK19" s="7">
        <v>2.2599999999999998</v>
      </c>
      <c r="CL19" s="7">
        <v>2.4300000000000002</v>
      </c>
      <c r="CM19" s="7">
        <f t="shared" ref="CM19:CM26" si="37">AVERAGE(CK19,CL19)</f>
        <v>2.3449999999999998</v>
      </c>
      <c r="CN19" s="7">
        <v>180</v>
      </c>
      <c r="CO19" s="7">
        <v>180</v>
      </c>
      <c r="CP19" s="7">
        <f t="shared" ref="CP19:CP26" si="38">AVERAGE(CN19,CO19)</f>
        <v>180</v>
      </c>
      <c r="CQ19" s="7">
        <v>11</v>
      </c>
      <c r="CR19" s="7">
        <v>6</v>
      </c>
      <c r="CS19" s="7">
        <f t="shared" ref="CS19:CS26" si="39">AVERAGE(CQ19,CR19)</f>
        <v>8.5</v>
      </c>
      <c r="CT19" s="7">
        <v>25</v>
      </c>
      <c r="CU19" s="7">
        <v>6</v>
      </c>
      <c r="CV19" s="7">
        <f t="shared" ref="CV19:CV26" si="40">AVERAGE(CT19,CU19)</f>
        <v>15.5</v>
      </c>
      <c r="CW19" s="7">
        <v>0</v>
      </c>
      <c r="CX19" s="7">
        <v>19.2</v>
      </c>
      <c r="CY19" s="7">
        <v>20</v>
      </c>
      <c r="CZ19" s="7">
        <v>14.3</v>
      </c>
      <c r="DA19" s="7">
        <v>17.399999999999999</v>
      </c>
      <c r="DB19">
        <f t="shared" si="25"/>
        <v>102</v>
      </c>
      <c r="DC19">
        <f t="shared" ref="DC19:DC26" si="41">0.5*(CS19+L19)+AC19+AT19+BK19+CB19</f>
        <v>53</v>
      </c>
      <c r="DE19" s="10" t="s">
        <v>104</v>
      </c>
      <c r="DF19" s="7" t="s">
        <v>11</v>
      </c>
      <c r="DG19" s="7"/>
      <c r="DH19" s="7">
        <v>2.21</v>
      </c>
      <c r="DI19" s="7">
        <v>1.59</v>
      </c>
      <c r="DJ19" s="7">
        <f t="shared" ref="DJ19:DJ26" si="42">AVERAGE(DH19,DI19)</f>
        <v>1.9</v>
      </c>
      <c r="DK19" s="7">
        <v>180</v>
      </c>
      <c r="DL19" s="7">
        <v>180</v>
      </c>
      <c r="DM19" s="7">
        <f t="shared" ref="DM19:DM26" si="43">AVERAGE(DK19,DL19)</f>
        <v>180</v>
      </c>
      <c r="DN19" s="7">
        <v>8</v>
      </c>
      <c r="DO19" s="7">
        <v>4</v>
      </c>
      <c r="DP19" s="7">
        <f t="shared" ref="DP19:DP26" si="44">AVERAGE(DN19,DO19)</f>
        <v>6</v>
      </c>
      <c r="DQ19" s="7">
        <v>12</v>
      </c>
      <c r="DR19" s="7">
        <v>15</v>
      </c>
      <c r="DS19" s="7">
        <f t="shared" ref="DS19:DS26" si="45">AVERAGE(DQ19,DR19)</f>
        <v>13.5</v>
      </c>
      <c r="DT19" s="7">
        <v>0</v>
      </c>
      <c r="DV19" s="10" t="s">
        <v>105</v>
      </c>
      <c r="DW19" s="7" t="s">
        <v>11</v>
      </c>
      <c r="DX19" s="7"/>
      <c r="DY19" s="7">
        <v>2.12</v>
      </c>
      <c r="DZ19" s="7">
        <v>2.87</v>
      </c>
      <c r="EA19" s="7">
        <f t="shared" si="26"/>
        <v>2.4950000000000001</v>
      </c>
      <c r="EB19" s="7">
        <v>180</v>
      </c>
      <c r="EC19" s="7">
        <v>180</v>
      </c>
      <c r="ED19" s="7">
        <f t="shared" si="27"/>
        <v>180</v>
      </c>
      <c r="EE19" s="7">
        <v>20</v>
      </c>
      <c r="EF19" s="7">
        <v>19</v>
      </c>
      <c r="EG19" s="7">
        <f t="shared" si="28"/>
        <v>19.5</v>
      </c>
      <c r="EH19" s="7">
        <v>13</v>
      </c>
      <c r="EI19" s="7">
        <v>14</v>
      </c>
      <c r="EJ19" s="7">
        <f t="shared" ref="EJ19:EJ25" si="46">AVERAGE(EH19,EI19)</f>
        <v>13.5</v>
      </c>
      <c r="EK19" s="7">
        <v>0</v>
      </c>
    </row>
    <row r="20" spans="1:141" x14ac:dyDescent="0.25">
      <c r="A20" t="s">
        <v>100</v>
      </c>
      <c r="B20" t="s">
        <v>13</v>
      </c>
      <c r="J20">
        <v>5</v>
      </c>
      <c r="K20">
        <v>28</v>
      </c>
      <c r="L20">
        <f t="shared" si="23"/>
        <v>16.5</v>
      </c>
      <c r="M20">
        <v>50</v>
      </c>
      <c r="N20">
        <v>48</v>
      </c>
      <c r="O20">
        <f t="shared" si="24"/>
        <v>49</v>
      </c>
      <c r="P20">
        <v>0</v>
      </c>
      <c r="R20" t="s">
        <v>101</v>
      </c>
      <c r="S20" t="s">
        <v>13</v>
      </c>
      <c r="AA20">
        <v>10</v>
      </c>
      <c r="AB20">
        <v>14</v>
      </c>
      <c r="AC20">
        <f t="shared" si="29"/>
        <v>12</v>
      </c>
      <c r="AD20">
        <v>56</v>
      </c>
      <c r="AE20">
        <v>11</v>
      </c>
      <c r="AF20">
        <f t="shared" si="30"/>
        <v>33.5</v>
      </c>
      <c r="AG20">
        <v>0</v>
      </c>
      <c r="AI20" t="s">
        <v>107</v>
      </c>
      <c r="AJ20" t="s">
        <v>13</v>
      </c>
      <c r="AR20">
        <v>18</v>
      </c>
      <c r="AS20">
        <v>12</v>
      </c>
      <c r="AT20">
        <f t="shared" si="31"/>
        <v>15</v>
      </c>
      <c r="AU20">
        <v>18</v>
      </c>
      <c r="AV20">
        <v>8</v>
      </c>
      <c r="AW20">
        <f t="shared" si="32"/>
        <v>13</v>
      </c>
      <c r="AX20">
        <v>0</v>
      </c>
      <c r="BA20" t="s">
        <v>13</v>
      </c>
      <c r="BI20">
        <v>10</v>
      </c>
      <c r="BJ20">
        <v>11</v>
      </c>
      <c r="BK20">
        <f t="shared" si="33"/>
        <v>10.5</v>
      </c>
      <c r="BL20">
        <v>23</v>
      </c>
      <c r="BM20">
        <v>21</v>
      </c>
      <c r="BN20">
        <f t="shared" si="34"/>
        <v>22</v>
      </c>
      <c r="BO20">
        <v>0</v>
      </c>
      <c r="BQ20" s="9">
        <v>44063</v>
      </c>
      <c r="BR20" s="7" t="s">
        <v>13</v>
      </c>
      <c r="BS20" s="7"/>
      <c r="BT20" s="7"/>
      <c r="BU20" s="7"/>
      <c r="BV20" s="7"/>
      <c r="BW20" s="7"/>
      <c r="BX20" s="7"/>
      <c r="BY20" s="7"/>
      <c r="BZ20" s="7">
        <v>18</v>
      </c>
      <c r="CA20" s="7">
        <v>5</v>
      </c>
      <c r="CB20" s="7">
        <f t="shared" si="35"/>
        <v>11.5</v>
      </c>
      <c r="CC20" s="7">
        <v>17</v>
      </c>
      <c r="CD20" s="7">
        <v>2</v>
      </c>
      <c r="CE20" s="7">
        <f t="shared" si="36"/>
        <v>9.5</v>
      </c>
      <c r="CF20" s="8">
        <v>0</v>
      </c>
      <c r="CH20" s="10" t="s">
        <v>103</v>
      </c>
      <c r="CI20" s="7" t="s">
        <v>13</v>
      </c>
      <c r="CJ20" s="7">
        <v>380</v>
      </c>
      <c r="CK20" s="7">
        <v>3.54</v>
      </c>
      <c r="CL20" s="7">
        <v>3.19</v>
      </c>
      <c r="CM20" s="7">
        <f t="shared" si="37"/>
        <v>3.3650000000000002</v>
      </c>
      <c r="CN20" s="7">
        <v>180</v>
      </c>
      <c r="CO20" s="7">
        <v>180</v>
      </c>
      <c r="CP20" s="7">
        <f t="shared" si="38"/>
        <v>180</v>
      </c>
      <c r="CQ20" s="7">
        <v>4</v>
      </c>
      <c r="CR20" s="7">
        <v>7</v>
      </c>
      <c r="CS20" s="7">
        <f t="shared" si="39"/>
        <v>5.5</v>
      </c>
      <c r="CT20" s="7">
        <v>9</v>
      </c>
      <c r="CU20" s="7">
        <v>13</v>
      </c>
      <c r="CV20" s="7">
        <f t="shared" si="40"/>
        <v>11</v>
      </c>
      <c r="CW20" s="7">
        <v>0</v>
      </c>
      <c r="CX20" s="7">
        <v>17.7</v>
      </c>
      <c r="CY20" s="7">
        <v>18.3</v>
      </c>
      <c r="CZ20" s="7">
        <v>12.2</v>
      </c>
      <c r="DA20" s="7">
        <v>13</v>
      </c>
      <c r="DB20">
        <f t="shared" si="25"/>
        <v>108</v>
      </c>
      <c r="DC20">
        <f t="shared" si="41"/>
        <v>60</v>
      </c>
      <c r="DE20" s="10" t="s">
        <v>104</v>
      </c>
      <c r="DF20" s="7" t="s">
        <v>13</v>
      </c>
      <c r="DG20" s="7"/>
      <c r="DH20" s="7">
        <v>2.27</v>
      </c>
      <c r="DI20" s="7">
        <v>1.79</v>
      </c>
      <c r="DJ20" s="7">
        <f t="shared" si="42"/>
        <v>2.0300000000000002</v>
      </c>
      <c r="DK20" s="7">
        <v>180</v>
      </c>
      <c r="DL20" s="7">
        <v>180</v>
      </c>
      <c r="DM20" s="7">
        <f t="shared" si="43"/>
        <v>180</v>
      </c>
      <c r="DN20" s="7">
        <v>5</v>
      </c>
      <c r="DO20" s="7">
        <v>8</v>
      </c>
      <c r="DP20" s="7">
        <f>AVERAGE(5+8+11/3)</f>
        <v>16.666666666666668</v>
      </c>
      <c r="DQ20" s="7">
        <v>105</v>
      </c>
      <c r="DR20" s="7">
        <v>35</v>
      </c>
      <c r="DS20" s="7">
        <f>AVERAGE(105+35+90/3)</f>
        <v>170</v>
      </c>
      <c r="DT20" s="7">
        <v>0</v>
      </c>
      <c r="DV20" s="10" t="s">
        <v>105</v>
      </c>
      <c r="DW20" s="7" t="s">
        <v>13</v>
      </c>
      <c r="DX20" s="7"/>
      <c r="DY20" s="7">
        <v>2</v>
      </c>
      <c r="DZ20" s="7">
        <v>4.4800000000000004</v>
      </c>
      <c r="EA20" s="7">
        <f t="shared" si="26"/>
        <v>3.24</v>
      </c>
      <c r="EB20" s="7">
        <v>180</v>
      </c>
      <c r="EC20" s="7">
        <v>180</v>
      </c>
      <c r="ED20" s="7">
        <f t="shared" si="27"/>
        <v>180</v>
      </c>
      <c r="EE20" s="7">
        <v>4</v>
      </c>
      <c r="EF20" s="7">
        <v>7</v>
      </c>
      <c r="EG20" s="7">
        <f t="shared" si="28"/>
        <v>5.5</v>
      </c>
      <c r="EH20" s="7">
        <v>97</v>
      </c>
      <c r="EI20" s="7">
        <v>57</v>
      </c>
      <c r="EJ20" s="7">
        <f t="shared" si="46"/>
        <v>77</v>
      </c>
      <c r="EK20" s="7">
        <v>0</v>
      </c>
    </row>
    <row r="21" spans="1:141" x14ac:dyDescent="0.25">
      <c r="A21" t="s">
        <v>100</v>
      </c>
      <c r="B21" t="s">
        <v>14</v>
      </c>
      <c r="J21">
        <v>33</v>
      </c>
      <c r="K21">
        <v>28</v>
      </c>
      <c r="L21">
        <f t="shared" si="23"/>
        <v>30.5</v>
      </c>
      <c r="M21">
        <v>12</v>
      </c>
      <c r="N21">
        <v>23</v>
      </c>
      <c r="O21">
        <f t="shared" si="24"/>
        <v>17.5</v>
      </c>
      <c r="P21">
        <v>0</v>
      </c>
      <c r="R21" t="s">
        <v>101</v>
      </c>
      <c r="S21" t="s">
        <v>14</v>
      </c>
      <c r="AA21">
        <v>12</v>
      </c>
      <c r="AB21">
        <v>4</v>
      </c>
      <c r="AC21">
        <f t="shared" si="29"/>
        <v>8</v>
      </c>
      <c r="AD21">
        <v>65</v>
      </c>
      <c r="AE21">
        <v>58</v>
      </c>
      <c r="AF21">
        <f t="shared" si="30"/>
        <v>61.5</v>
      </c>
      <c r="AG21">
        <v>0</v>
      </c>
      <c r="AI21" t="s">
        <v>108</v>
      </c>
      <c r="AJ21" t="s">
        <v>14</v>
      </c>
      <c r="AR21">
        <v>14</v>
      </c>
      <c r="AS21">
        <v>8</v>
      </c>
      <c r="AT21">
        <f t="shared" si="31"/>
        <v>11</v>
      </c>
      <c r="AU21">
        <v>17</v>
      </c>
      <c r="AV21">
        <v>34</v>
      </c>
      <c r="AW21">
        <f t="shared" si="32"/>
        <v>25.5</v>
      </c>
      <c r="AX21">
        <v>0</v>
      </c>
      <c r="BA21" t="s">
        <v>14</v>
      </c>
      <c r="BI21">
        <v>16</v>
      </c>
      <c r="BJ21">
        <v>16</v>
      </c>
      <c r="BK21">
        <f t="shared" si="33"/>
        <v>16</v>
      </c>
      <c r="BL21">
        <v>17</v>
      </c>
      <c r="BM21">
        <v>24</v>
      </c>
      <c r="BN21">
        <f t="shared" si="34"/>
        <v>20.5</v>
      </c>
      <c r="BO21">
        <v>0</v>
      </c>
      <c r="BQ21" s="9">
        <v>44063</v>
      </c>
      <c r="BR21" s="7" t="s">
        <v>14</v>
      </c>
      <c r="BS21" s="7"/>
      <c r="BT21" s="7"/>
      <c r="BU21" s="7"/>
      <c r="BV21" s="7"/>
      <c r="BW21" s="7"/>
      <c r="BX21" s="7"/>
      <c r="BY21" s="7"/>
      <c r="BZ21" s="7">
        <v>42</v>
      </c>
      <c r="CA21" s="7">
        <v>4</v>
      </c>
      <c r="CB21" s="7">
        <f t="shared" si="35"/>
        <v>23</v>
      </c>
      <c r="CC21" s="7">
        <v>32</v>
      </c>
      <c r="CD21" s="7">
        <v>18</v>
      </c>
      <c r="CE21" s="7">
        <f t="shared" si="36"/>
        <v>25</v>
      </c>
      <c r="CF21" s="8">
        <v>0</v>
      </c>
      <c r="CH21" s="10" t="s">
        <v>103</v>
      </c>
      <c r="CI21" s="7" t="s">
        <v>14</v>
      </c>
      <c r="CJ21" s="7">
        <v>520</v>
      </c>
      <c r="CK21" s="7">
        <v>2.57</v>
      </c>
      <c r="CL21" s="7">
        <v>2.33</v>
      </c>
      <c r="CM21" s="7">
        <f t="shared" si="37"/>
        <v>2.4500000000000002</v>
      </c>
      <c r="CN21" s="7">
        <v>180</v>
      </c>
      <c r="CO21" s="7">
        <v>180</v>
      </c>
      <c r="CP21" s="7">
        <f t="shared" si="38"/>
        <v>180</v>
      </c>
      <c r="CQ21" s="7">
        <v>9</v>
      </c>
      <c r="CR21" s="7">
        <v>13</v>
      </c>
      <c r="CS21" s="7">
        <f t="shared" si="39"/>
        <v>11</v>
      </c>
      <c r="CT21" s="7">
        <v>18</v>
      </c>
      <c r="CU21" s="7">
        <v>29</v>
      </c>
      <c r="CV21" s="7">
        <f t="shared" si="40"/>
        <v>23.5</v>
      </c>
      <c r="CW21" s="7">
        <v>0</v>
      </c>
      <c r="CX21" s="7">
        <v>17.7</v>
      </c>
      <c r="CY21" s="7">
        <v>20</v>
      </c>
      <c r="CZ21" s="7">
        <v>17.8</v>
      </c>
      <c r="DA21" s="7">
        <v>22.8</v>
      </c>
      <c r="DB21">
        <f t="shared" si="25"/>
        <v>153</v>
      </c>
      <c r="DC21">
        <f t="shared" si="41"/>
        <v>78.75</v>
      </c>
      <c r="DE21" s="10" t="s">
        <v>104</v>
      </c>
      <c r="DF21" s="7" t="s">
        <v>14</v>
      </c>
      <c r="DG21" s="7"/>
      <c r="DH21" s="7">
        <v>2.87</v>
      </c>
      <c r="DI21" s="7">
        <v>2.5099999999999998</v>
      </c>
      <c r="DJ21" s="7">
        <f t="shared" si="42"/>
        <v>2.69</v>
      </c>
      <c r="DK21" s="7">
        <v>180</v>
      </c>
      <c r="DL21" s="7">
        <v>180</v>
      </c>
      <c r="DM21" s="7">
        <f t="shared" si="43"/>
        <v>180</v>
      </c>
      <c r="DN21" s="7">
        <v>24</v>
      </c>
      <c r="DO21" s="7">
        <v>19</v>
      </c>
      <c r="DP21" s="7">
        <f>AVERAGE(24+19+6/3)</f>
        <v>45</v>
      </c>
      <c r="DQ21" s="7">
        <v>33</v>
      </c>
      <c r="DR21" s="7">
        <v>90</v>
      </c>
      <c r="DS21" s="7">
        <f>AVERAGE(33+90+54/3)</f>
        <v>141</v>
      </c>
      <c r="DT21" s="7">
        <v>0</v>
      </c>
      <c r="DV21" s="10" t="s">
        <v>105</v>
      </c>
      <c r="DW21" s="7" t="s">
        <v>14</v>
      </c>
      <c r="DX21" s="7"/>
      <c r="DY21" s="7">
        <v>4.0999999999999996</v>
      </c>
      <c r="DZ21" s="7">
        <v>3.3</v>
      </c>
      <c r="EA21" s="7">
        <f t="shared" si="26"/>
        <v>3.6999999999999997</v>
      </c>
      <c r="EB21" s="7">
        <v>180</v>
      </c>
      <c r="EC21" s="7">
        <v>180</v>
      </c>
      <c r="ED21" s="7">
        <f t="shared" si="27"/>
        <v>180</v>
      </c>
      <c r="EE21" s="7">
        <v>9</v>
      </c>
      <c r="EF21" s="7">
        <v>14</v>
      </c>
      <c r="EG21" s="7">
        <f t="shared" si="28"/>
        <v>11.5</v>
      </c>
      <c r="EH21" s="7">
        <v>111</v>
      </c>
      <c r="EI21" s="7">
        <v>83</v>
      </c>
      <c r="EJ21" s="7">
        <f t="shared" si="46"/>
        <v>97</v>
      </c>
      <c r="EK21" s="7">
        <v>0</v>
      </c>
    </row>
    <row r="22" spans="1:141" x14ac:dyDescent="0.25">
      <c r="A22" t="s">
        <v>100</v>
      </c>
      <c r="B22" t="s">
        <v>15</v>
      </c>
      <c r="J22">
        <v>8</v>
      </c>
      <c r="K22">
        <v>6</v>
      </c>
      <c r="L22">
        <f t="shared" si="23"/>
        <v>7</v>
      </c>
      <c r="M22">
        <v>15</v>
      </c>
      <c r="N22">
        <v>52</v>
      </c>
      <c r="O22">
        <f t="shared" si="24"/>
        <v>33.5</v>
      </c>
      <c r="P22">
        <v>0</v>
      </c>
      <c r="R22" t="s">
        <v>101</v>
      </c>
      <c r="S22" t="s">
        <v>15</v>
      </c>
      <c r="AA22">
        <v>4</v>
      </c>
      <c r="AB22">
        <v>7</v>
      </c>
      <c r="AC22">
        <f t="shared" si="29"/>
        <v>5.5</v>
      </c>
      <c r="AD22">
        <v>55</v>
      </c>
      <c r="AE22">
        <v>80</v>
      </c>
      <c r="AF22">
        <f t="shared" si="30"/>
        <v>67.5</v>
      </c>
      <c r="AG22">
        <v>0</v>
      </c>
      <c r="AI22" t="s">
        <v>109</v>
      </c>
      <c r="AJ22" t="s">
        <v>15</v>
      </c>
      <c r="AR22">
        <v>13</v>
      </c>
      <c r="AS22">
        <v>4</v>
      </c>
      <c r="AT22">
        <f t="shared" si="31"/>
        <v>8.5</v>
      </c>
      <c r="AU22">
        <v>12</v>
      </c>
      <c r="AV22">
        <v>31</v>
      </c>
      <c r="AW22">
        <f t="shared" si="32"/>
        <v>21.5</v>
      </c>
      <c r="AX22">
        <v>0</v>
      </c>
      <c r="BA22" t="s">
        <v>15</v>
      </c>
      <c r="BI22">
        <v>9</v>
      </c>
      <c r="BJ22">
        <v>5</v>
      </c>
      <c r="BK22">
        <f t="shared" si="33"/>
        <v>7</v>
      </c>
      <c r="BL22">
        <v>63</v>
      </c>
      <c r="BM22">
        <v>17</v>
      </c>
      <c r="BN22">
        <f t="shared" si="34"/>
        <v>40</v>
      </c>
      <c r="BO22">
        <v>0</v>
      </c>
      <c r="BQ22" s="9">
        <v>44063</v>
      </c>
      <c r="BR22" s="7" t="s">
        <v>15</v>
      </c>
      <c r="BS22" s="7"/>
      <c r="BT22" s="7"/>
      <c r="BU22" s="7"/>
      <c r="BV22" s="7"/>
      <c r="BW22" s="7"/>
      <c r="BX22" s="7"/>
      <c r="BY22" s="7"/>
      <c r="BZ22" s="7">
        <v>19</v>
      </c>
      <c r="CA22" s="7">
        <v>13</v>
      </c>
      <c r="CB22" s="7">
        <f t="shared" si="35"/>
        <v>16</v>
      </c>
      <c r="CC22" s="7">
        <v>13</v>
      </c>
      <c r="CD22" s="7">
        <v>11</v>
      </c>
      <c r="CE22" s="7">
        <f t="shared" si="36"/>
        <v>12</v>
      </c>
      <c r="CF22" s="8">
        <v>0</v>
      </c>
      <c r="CH22" s="10" t="s">
        <v>103</v>
      </c>
      <c r="CI22" s="7" t="s">
        <v>15</v>
      </c>
      <c r="CJ22" s="7">
        <v>518</v>
      </c>
      <c r="CK22" s="7">
        <v>2.7</v>
      </c>
      <c r="CL22" s="7">
        <v>1.99</v>
      </c>
      <c r="CM22" s="7">
        <f t="shared" si="37"/>
        <v>2.3450000000000002</v>
      </c>
      <c r="CN22" s="7">
        <v>180</v>
      </c>
      <c r="CO22" s="7">
        <v>180</v>
      </c>
      <c r="CP22" s="7">
        <f t="shared" si="38"/>
        <v>180</v>
      </c>
      <c r="CQ22" s="7">
        <v>7</v>
      </c>
      <c r="CR22" s="7">
        <v>17</v>
      </c>
      <c r="CS22" s="7">
        <f t="shared" si="39"/>
        <v>12</v>
      </c>
      <c r="CT22" s="7">
        <v>35</v>
      </c>
      <c r="CU22" s="7">
        <v>36</v>
      </c>
      <c r="CV22" s="7">
        <f t="shared" si="40"/>
        <v>35.5</v>
      </c>
      <c r="CW22" s="7">
        <v>0</v>
      </c>
      <c r="CX22" s="7">
        <v>18.5</v>
      </c>
      <c r="CY22" s="7">
        <v>20</v>
      </c>
      <c r="CZ22" s="7">
        <v>16.399999999999999</v>
      </c>
      <c r="DA22" s="7">
        <v>20.5</v>
      </c>
      <c r="DB22">
        <f t="shared" si="25"/>
        <v>175.5</v>
      </c>
      <c r="DC22">
        <f t="shared" si="41"/>
        <v>46.5</v>
      </c>
      <c r="DE22" s="10" t="s">
        <v>104</v>
      </c>
      <c r="DF22" s="7" t="s">
        <v>15</v>
      </c>
      <c r="DG22" s="7"/>
      <c r="DH22" s="7">
        <v>1.83</v>
      </c>
      <c r="DI22" s="7">
        <v>1.7</v>
      </c>
      <c r="DJ22" s="7">
        <f t="shared" si="42"/>
        <v>1.7650000000000001</v>
      </c>
      <c r="DK22" s="7">
        <v>180</v>
      </c>
      <c r="DL22" s="7">
        <v>180</v>
      </c>
      <c r="DM22" s="7">
        <f t="shared" si="43"/>
        <v>180</v>
      </c>
      <c r="DN22" s="7">
        <v>15</v>
      </c>
      <c r="DO22" s="7">
        <v>3</v>
      </c>
      <c r="DP22" s="7">
        <f t="shared" si="44"/>
        <v>9</v>
      </c>
      <c r="DQ22" s="7">
        <v>55</v>
      </c>
      <c r="DR22" s="7">
        <v>85</v>
      </c>
      <c r="DS22" s="7">
        <f t="shared" si="45"/>
        <v>70</v>
      </c>
      <c r="DT22" s="7">
        <v>0</v>
      </c>
      <c r="DV22" s="10" t="s">
        <v>105</v>
      </c>
      <c r="DW22" s="7" t="s">
        <v>15</v>
      </c>
      <c r="DX22" s="7"/>
      <c r="DY22" s="7">
        <v>2.15</v>
      </c>
      <c r="DZ22" s="7">
        <v>2.33</v>
      </c>
      <c r="EA22" s="7">
        <f t="shared" si="26"/>
        <v>2.2400000000000002</v>
      </c>
      <c r="EB22" s="7">
        <v>180</v>
      </c>
      <c r="EC22" s="7">
        <v>178</v>
      </c>
      <c r="ED22" s="7">
        <f t="shared" si="27"/>
        <v>179</v>
      </c>
      <c r="EE22" s="7">
        <v>8</v>
      </c>
      <c r="EF22" s="7">
        <v>6</v>
      </c>
      <c r="EG22" s="7">
        <f t="shared" si="28"/>
        <v>7</v>
      </c>
      <c r="EH22" s="7">
        <v>132</v>
      </c>
      <c r="EI22" s="7">
        <v>93</v>
      </c>
      <c r="EJ22" s="7">
        <f t="shared" si="46"/>
        <v>112.5</v>
      </c>
      <c r="EK22" s="7">
        <v>0</v>
      </c>
    </row>
    <row r="23" spans="1:141" x14ac:dyDescent="0.25">
      <c r="A23" t="s">
        <v>84</v>
      </c>
      <c r="B23" t="s">
        <v>39</v>
      </c>
      <c r="J23">
        <v>21</v>
      </c>
      <c r="K23">
        <v>9</v>
      </c>
      <c r="L23">
        <f t="shared" si="23"/>
        <v>15</v>
      </c>
      <c r="M23">
        <v>10</v>
      </c>
      <c r="N23">
        <v>31</v>
      </c>
      <c r="O23">
        <f t="shared" si="24"/>
        <v>20.5</v>
      </c>
      <c r="P23">
        <v>0</v>
      </c>
      <c r="R23" t="s">
        <v>85</v>
      </c>
      <c r="S23" t="s">
        <v>39</v>
      </c>
      <c r="AA23">
        <v>8</v>
      </c>
      <c r="AB23">
        <v>13</v>
      </c>
      <c r="AC23">
        <f t="shared" si="29"/>
        <v>10.5</v>
      </c>
      <c r="AD23">
        <v>8</v>
      </c>
      <c r="AE23">
        <v>3</v>
      </c>
      <c r="AF23">
        <f t="shared" si="30"/>
        <v>5.5</v>
      </c>
      <c r="AG23">
        <v>0</v>
      </c>
      <c r="AI23" t="s">
        <v>86</v>
      </c>
      <c r="AJ23" t="s">
        <v>39</v>
      </c>
      <c r="AR23">
        <v>12</v>
      </c>
      <c r="AS23">
        <v>14</v>
      </c>
      <c r="AT23">
        <f t="shared" si="31"/>
        <v>13</v>
      </c>
      <c r="AU23">
        <v>7</v>
      </c>
      <c r="AV23">
        <v>17</v>
      </c>
      <c r="AW23">
        <f t="shared" si="32"/>
        <v>12</v>
      </c>
      <c r="AX23">
        <v>0</v>
      </c>
      <c r="AZ23" t="s">
        <v>110</v>
      </c>
      <c r="BA23" t="s">
        <v>39</v>
      </c>
      <c r="BI23">
        <v>13</v>
      </c>
      <c r="BJ23">
        <v>5</v>
      </c>
      <c r="BK23">
        <f t="shared" si="33"/>
        <v>9</v>
      </c>
      <c r="BL23">
        <v>8</v>
      </c>
      <c r="BM23">
        <v>7</v>
      </c>
      <c r="BN23">
        <f t="shared" si="34"/>
        <v>7.5</v>
      </c>
      <c r="BO23">
        <v>0</v>
      </c>
      <c r="BQ23" s="9">
        <v>44069</v>
      </c>
      <c r="BR23" s="7" t="s">
        <v>39</v>
      </c>
      <c r="BS23" s="7"/>
      <c r="BT23" s="7"/>
      <c r="BU23" s="7"/>
      <c r="BV23" s="7"/>
      <c r="BW23" s="7"/>
      <c r="BX23" s="7"/>
      <c r="BY23" s="7"/>
      <c r="BZ23" s="7">
        <v>6</v>
      </c>
      <c r="CA23" s="7">
        <v>21</v>
      </c>
      <c r="CB23" s="7">
        <f t="shared" si="35"/>
        <v>13.5</v>
      </c>
      <c r="CC23" s="7">
        <v>10</v>
      </c>
      <c r="CD23" s="7">
        <v>20</v>
      </c>
      <c r="CE23" s="7">
        <f t="shared" si="36"/>
        <v>15</v>
      </c>
      <c r="CF23" s="8">
        <v>0</v>
      </c>
      <c r="CH23" s="10" t="s">
        <v>88</v>
      </c>
      <c r="CI23" s="7" t="s">
        <v>39</v>
      </c>
      <c r="CJ23" s="7">
        <v>572</v>
      </c>
      <c r="CK23" s="7">
        <v>3.66</v>
      </c>
      <c r="CL23" s="7">
        <v>2.5099999999999998</v>
      </c>
      <c r="CM23" s="7">
        <f t="shared" si="37"/>
        <v>3.085</v>
      </c>
      <c r="CN23" s="7">
        <v>180</v>
      </c>
      <c r="CO23" s="7">
        <v>180</v>
      </c>
      <c r="CP23" s="7">
        <f t="shared" si="38"/>
        <v>180</v>
      </c>
      <c r="CQ23" s="7">
        <v>22</v>
      </c>
      <c r="CR23" s="7">
        <v>13</v>
      </c>
      <c r="CS23" s="7">
        <f t="shared" si="39"/>
        <v>17.5</v>
      </c>
      <c r="CT23" s="7">
        <v>11</v>
      </c>
      <c r="CU23" s="7">
        <v>22</v>
      </c>
      <c r="CV23" s="7">
        <f t="shared" si="40"/>
        <v>16.5</v>
      </c>
      <c r="CW23" s="7">
        <v>0</v>
      </c>
      <c r="CX23" s="7">
        <v>17.2</v>
      </c>
      <c r="CY23" s="7">
        <v>20.5</v>
      </c>
      <c r="CZ23" s="7">
        <v>17.5</v>
      </c>
      <c r="DA23" s="7">
        <v>19.100000000000001</v>
      </c>
      <c r="DB23">
        <f t="shared" si="25"/>
        <v>58.5</v>
      </c>
      <c r="DC23">
        <f t="shared" si="41"/>
        <v>62.25</v>
      </c>
      <c r="DE23" s="10" t="s">
        <v>89</v>
      </c>
      <c r="DF23" s="7" t="s">
        <v>39</v>
      </c>
      <c r="DG23" s="7"/>
      <c r="DH23" s="7">
        <v>1.93</v>
      </c>
      <c r="DI23" s="7">
        <v>2.98</v>
      </c>
      <c r="DJ23" s="7">
        <f t="shared" si="42"/>
        <v>2.4550000000000001</v>
      </c>
      <c r="DK23" s="7">
        <v>180</v>
      </c>
      <c r="DL23" s="7">
        <v>180</v>
      </c>
      <c r="DM23" s="7">
        <f t="shared" si="43"/>
        <v>180</v>
      </c>
      <c r="DN23" s="7">
        <v>23</v>
      </c>
      <c r="DO23" s="7">
        <v>24</v>
      </c>
      <c r="DP23" s="7">
        <f t="shared" si="44"/>
        <v>23.5</v>
      </c>
      <c r="DQ23" s="7">
        <v>107</v>
      </c>
      <c r="DR23" s="7">
        <v>60</v>
      </c>
      <c r="DS23" s="7">
        <f t="shared" si="45"/>
        <v>83.5</v>
      </c>
      <c r="DT23" s="7">
        <v>0</v>
      </c>
      <c r="DV23" s="10" t="s">
        <v>90</v>
      </c>
      <c r="DW23" s="7" t="s">
        <v>39</v>
      </c>
      <c r="DX23" s="7"/>
      <c r="DY23" s="7">
        <v>2.16</v>
      </c>
      <c r="DZ23" s="7">
        <v>2.59</v>
      </c>
      <c r="EA23" s="7">
        <f t="shared" si="26"/>
        <v>2.375</v>
      </c>
      <c r="EB23" s="7">
        <v>180</v>
      </c>
      <c r="EC23" s="7">
        <v>180</v>
      </c>
      <c r="ED23" s="7">
        <f t="shared" si="27"/>
        <v>180</v>
      </c>
      <c r="EE23" s="7">
        <v>25</v>
      </c>
      <c r="EF23" s="7">
        <v>8</v>
      </c>
      <c r="EG23" s="7">
        <f t="shared" si="28"/>
        <v>16.5</v>
      </c>
      <c r="EH23" s="7">
        <v>46</v>
      </c>
      <c r="EI23" s="7">
        <v>77</v>
      </c>
      <c r="EJ23" s="7">
        <f t="shared" si="46"/>
        <v>61.5</v>
      </c>
      <c r="EK23" s="7">
        <v>0</v>
      </c>
    </row>
    <row r="24" spans="1:141" x14ac:dyDescent="0.25">
      <c r="A24" t="s">
        <v>84</v>
      </c>
      <c r="B24" t="s">
        <v>40</v>
      </c>
      <c r="J24">
        <v>4</v>
      </c>
      <c r="K24">
        <v>8</v>
      </c>
      <c r="L24">
        <f t="shared" si="23"/>
        <v>6</v>
      </c>
      <c r="M24">
        <v>53</v>
      </c>
      <c r="N24">
        <v>53</v>
      </c>
      <c r="O24">
        <f t="shared" si="24"/>
        <v>53</v>
      </c>
      <c r="P24">
        <v>0</v>
      </c>
      <c r="R24" t="s">
        <v>85</v>
      </c>
      <c r="S24" t="s">
        <v>40</v>
      </c>
      <c r="AA24">
        <v>2</v>
      </c>
      <c r="AB24">
        <v>6</v>
      </c>
      <c r="AC24">
        <f t="shared" si="29"/>
        <v>4</v>
      </c>
      <c r="AD24">
        <v>33</v>
      </c>
      <c r="AE24">
        <v>42</v>
      </c>
      <c r="AF24">
        <f t="shared" si="30"/>
        <v>37.5</v>
      </c>
      <c r="AG24">
        <v>0</v>
      </c>
      <c r="AI24" t="s">
        <v>111</v>
      </c>
      <c r="AJ24" t="s">
        <v>40</v>
      </c>
      <c r="AR24">
        <v>7</v>
      </c>
      <c r="AS24">
        <v>5</v>
      </c>
      <c r="AT24">
        <f t="shared" si="31"/>
        <v>6</v>
      </c>
      <c r="AU24">
        <v>31</v>
      </c>
      <c r="AV24">
        <v>52</v>
      </c>
      <c r="AW24">
        <f t="shared" si="32"/>
        <v>41.5</v>
      </c>
      <c r="AX24">
        <v>0</v>
      </c>
      <c r="AZ24" t="s">
        <v>112</v>
      </c>
      <c r="BA24" t="s">
        <v>40</v>
      </c>
      <c r="BI24">
        <v>9</v>
      </c>
      <c r="BJ24">
        <v>1</v>
      </c>
      <c r="BK24">
        <f t="shared" si="33"/>
        <v>5</v>
      </c>
      <c r="BL24">
        <v>40</v>
      </c>
      <c r="BM24">
        <v>59</v>
      </c>
      <c r="BN24">
        <f t="shared" si="34"/>
        <v>49.5</v>
      </c>
      <c r="BO24">
        <v>0</v>
      </c>
      <c r="BQ24" s="9">
        <v>44069</v>
      </c>
      <c r="BR24" s="7" t="s">
        <v>40</v>
      </c>
      <c r="BS24" s="7"/>
      <c r="BT24" s="7"/>
      <c r="BU24" s="7"/>
      <c r="BV24" s="7"/>
      <c r="BW24" s="7"/>
      <c r="BX24" s="7"/>
      <c r="BY24" s="7"/>
      <c r="BZ24" s="7">
        <v>4</v>
      </c>
      <c r="CA24" s="7">
        <v>4</v>
      </c>
      <c r="CB24" s="7">
        <f t="shared" si="35"/>
        <v>4</v>
      </c>
      <c r="CC24" s="7">
        <v>40</v>
      </c>
      <c r="CD24" s="7">
        <v>36</v>
      </c>
      <c r="CE24" s="7">
        <f t="shared" si="36"/>
        <v>38</v>
      </c>
      <c r="CF24" s="8">
        <v>0</v>
      </c>
      <c r="CH24" s="10" t="s">
        <v>88</v>
      </c>
      <c r="CI24" s="7" t="s">
        <v>40</v>
      </c>
      <c r="CJ24" s="7">
        <v>518</v>
      </c>
      <c r="CK24" s="7">
        <v>3.83</v>
      </c>
      <c r="CL24" s="7">
        <v>4.5</v>
      </c>
      <c r="CM24" s="7">
        <f t="shared" si="37"/>
        <v>4.165</v>
      </c>
      <c r="CN24" s="7">
        <v>180</v>
      </c>
      <c r="CO24" s="7">
        <v>63</v>
      </c>
      <c r="CP24" s="7">
        <f t="shared" si="38"/>
        <v>121.5</v>
      </c>
      <c r="CQ24" s="7">
        <v>5</v>
      </c>
      <c r="CR24" s="7">
        <v>5</v>
      </c>
      <c r="CS24" s="7">
        <f t="shared" si="39"/>
        <v>5</v>
      </c>
      <c r="CT24" s="7">
        <v>33</v>
      </c>
      <c r="CU24" s="7">
        <v>33</v>
      </c>
      <c r="CV24" s="7">
        <f t="shared" si="40"/>
        <v>33</v>
      </c>
      <c r="CW24" s="7">
        <v>0</v>
      </c>
      <c r="CX24" s="7">
        <v>17.2</v>
      </c>
      <c r="CY24" s="7">
        <v>21</v>
      </c>
      <c r="CZ24" s="7">
        <v>17</v>
      </c>
      <c r="DA24" s="7">
        <v>21.2</v>
      </c>
      <c r="DB24">
        <f t="shared" si="25"/>
        <v>209.5</v>
      </c>
      <c r="DC24">
        <f t="shared" si="41"/>
        <v>24.5</v>
      </c>
      <c r="DE24" s="10" t="s">
        <v>89</v>
      </c>
      <c r="DF24" s="7" t="s">
        <v>40</v>
      </c>
      <c r="DG24" s="7"/>
      <c r="DH24" s="7">
        <v>3.59</v>
      </c>
      <c r="DI24" s="7">
        <v>3.6</v>
      </c>
      <c r="DJ24" s="7">
        <f t="shared" si="42"/>
        <v>3.5949999999999998</v>
      </c>
      <c r="DK24" s="7">
        <v>180</v>
      </c>
      <c r="DL24" s="7">
        <v>180</v>
      </c>
      <c r="DM24" s="7">
        <f t="shared" si="43"/>
        <v>180</v>
      </c>
      <c r="DN24" s="7">
        <v>5</v>
      </c>
      <c r="DO24" s="7">
        <v>19</v>
      </c>
      <c r="DP24" s="7">
        <f t="shared" si="44"/>
        <v>12</v>
      </c>
      <c r="DQ24" s="7">
        <v>105</v>
      </c>
      <c r="DR24" s="7">
        <v>124</v>
      </c>
      <c r="DS24" s="7">
        <f t="shared" si="45"/>
        <v>114.5</v>
      </c>
      <c r="DT24" s="7">
        <v>0</v>
      </c>
      <c r="DV24" s="10" t="s">
        <v>90</v>
      </c>
      <c r="DW24" s="7" t="s">
        <v>40</v>
      </c>
      <c r="DX24" s="7"/>
      <c r="DY24" s="7">
        <v>3.62</v>
      </c>
      <c r="DZ24" s="7">
        <v>3.69</v>
      </c>
      <c r="EA24" s="7">
        <f t="shared" si="26"/>
        <v>3.6550000000000002</v>
      </c>
      <c r="EB24" s="7">
        <v>180</v>
      </c>
      <c r="EC24" s="7">
        <v>180</v>
      </c>
      <c r="ED24" s="7">
        <f t="shared" si="27"/>
        <v>180</v>
      </c>
      <c r="EE24" s="7">
        <v>4</v>
      </c>
      <c r="EF24" s="7">
        <v>4</v>
      </c>
      <c r="EG24" s="7">
        <f t="shared" si="28"/>
        <v>4</v>
      </c>
      <c r="EH24" s="7">
        <v>68</v>
      </c>
      <c r="EI24" s="7">
        <v>55</v>
      </c>
      <c r="EJ24" s="7">
        <f t="shared" si="46"/>
        <v>61.5</v>
      </c>
      <c r="EK24" s="7">
        <v>0</v>
      </c>
    </row>
    <row r="25" spans="1:141" x14ac:dyDescent="0.25">
      <c r="A25" t="s">
        <v>84</v>
      </c>
      <c r="B25" t="s">
        <v>41</v>
      </c>
      <c r="J25">
        <v>19</v>
      </c>
      <c r="K25">
        <v>13</v>
      </c>
      <c r="L25">
        <f t="shared" si="23"/>
        <v>16</v>
      </c>
      <c r="M25">
        <v>55</v>
      </c>
      <c r="N25">
        <v>66</v>
      </c>
      <c r="O25">
        <f t="shared" si="24"/>
        <v>60.5</v>
      </c>
      <c r="P25">
        <v>0</v>
      </c>
      <c r="R25" t="s">
        <v>85</v>
      </c>
      <c r="S25" t="s">
        <v>41</v>
      </c>
      <c r="AA25">
        <v>8</v>
      </c>
      <c r="AB25">
        <v>6</v>
      </c>
      <c r="AC25">
        <f t="shared" si="29"/>
        <v>7</v>
      </c>
      <c r="AD25">
        <v>17</v>
      </c>
      <c r="AE25">
        <v>20</v>
      </c>
      <c r="AF25">
        <f t="shared" si="30"/>
        <v>18.5</v>
      </c>
      <c r="AG25">
        <v>0</v>
      </c>
      <c r="AI25" t="s">
        <v>113</v>
      </c>
      <c r="AJ25" t="s">
        <v>41</v>
      </c>
      <c r="AR25">
        <v>35</v>
      </c>
      <c r="AS25">
        <v>17</v>
      </c>
      <c r="AT25">
        <f t="shared" si="31"/>
        <v>26</v>
      </c>
      <c r="AU25">
        <v>17</v>
      </c>
      <c r="AV25">
        <v>17</v>
      </c>
      <c r="AW25">
        <f t="shared" si="32"/>
        <v>17</v>
      </c>
      <c r="AX25">
        <v>0</v>
      </c>
      <c r="AZ25" t="s">
        <v>114</v>
      </c>
      <c r="BA25" t="s">
        <v>41</v>
      </c>
      <c r="BI25">
        <v>18</v>
      </c>
      <c r="BJ25">
        <v>32</v>
      </c>
      <c r="BK25">
        <f t="shared" si="33"/>
        <v>25</v>
      </c>
      <c r="BL25">
        <v>17</v>
      </c>
      <c r="BM25">
        <v>19</v>
      </c>
      <c r="BN25">
        <f t="shared" si="34"/>
        <v>18</v>
      </c>
      <c r="BO25">
        <v>0</v>
      </c>
      <c r="BQ25" s="9">
        <v>44069</v>
      </c>
      <c r="BR25" s="7" t="s">
        <v>41</v>
      </c>
      <c r="BS25" s="7"/>
      <c r="BT25" s="7"/>
      <c r="BU25" s="7"/>
      <c r="BV25" s="7"/>
      <c r="BW25" s="7"/>
      <c r="BX25" s="7"/>
      <c r="BY25" s="7"/>
      <c r="BZ25" s="7">
        <v>17</v>
      </c>
      <c r="CA25" s="7">
        <v>10</v>
      </c>
      <c r="CB25" s="7">
        <f t="shared" si="35"/>
        <v>13.5</v>
      </c>
      <c r="CC25" s="7">
        <v>23</v>
      </c>
      <c r="CD25" s="7">
        <v>13</v>
      </c>
      <c r="CE25" s="7">
        <f t="shared" si="36"/>
        <v>18</v>
      </c>
      <c r="CF25" s="8" t="s">
        <v>115</v>
      </c>
      <c r="CH25" s="10" t="s">
        <v>88</v>
      </c>
      <c r="CI25" s="7" t="s">
        <v>41</v>
      </c>
      <c r="CJ25" s="7">
        <v>490</v>
      </c>
      <c r="CK25" s="7">
        <v>3.29</v>
      </c>
      <c r="CL25" s="7">
        <v>2.37</v>
      </c>
      <c r="CM25" s="7">
        <f t="shared" si="37"/>
        <v>2.83</v>
      </c>
      <c r="CN25" s="7">
        <v>180</v>
      </c>
      <c r="CO25" s="7">
        <v>180</v>
      </c>
      <c r="CP25" s="7">
        <f t="shared" si="38"/>
        <v>180</v>
      </c>
      <c r="CQ25" s="7">
        <v>31</v>
      </c>
      <c r="CR25" s="7">
        <v>26</v>
      </c>
      <c r="CS25" s="7">
        <f t="shared" si="39"/>
        <v>28.5</v>
      </c>
      <c r="CT25" s="7">
        <v>22</v>
      </c>
      <c r="CU25" s="7">
        <v>10</v>
      </c>
      <c r="CV25" s="7">
        <f t="shared" si="40"/>
        <v>16</v>
      </c>
      <c r="CW25" s="11">
        <v>0.5</v>
      </c>
      <c r="CX25" s="11">
        <v>17.399999999999999</v>
      </c>
      <c r="CY25" s="11">
        <v>19</v>
      </c>
      <c r="CZ25" s="11">
        <v>16.600000000000001</v>
      </c>
      <c r="DA25" s="11">
        <v>20.100000000000001</v>
      </c>
      <c r="DB25">
        <f t="shared" si="25"/>
        <v>109.75</v>
      </c>
      <c r="DC25">
        <f t="shared" si="41"/>
        <v>93.75</v>
      </c>
      <c r="DE25" s="10" t="s">
        <v>89</v>
      </c>
      <c r="DF25" s="7" t="s">
        <v>41</v>
      </c>
      <c r="DG25" s="7"/>
      <c r="DH25" s="7">
        <v>1.65</v>
      </c>
      <c r="DI25" s="7">
        <v>2.12</v>
      </c>
      <c r="DJ25" s="7">
        <f t="shared" si="42"/>
        <v>1.885</v>
      </c>
      <c r="DK25" s="7">
        <v>180</v>
      </c>
      <c r="DL25" s="7">
        <v>180</v>
      </c>
      <c r="DM25" s="7">
        <f t="shared" si="43"/>
        <v>180</v>
      </c>
      <c r="DN25" s="7">
        <v>9</v>
      </c>
      <c r="DO25" s="7">
        <v>11</v>
      </c>
      <c r="DP25" s="7">
        <f t="shared" si="44"/>
        <v>10</v>
      </c>
      <c r="DQ25" s="7">
        <v>87</v>
      </c>
      <c r="DR25" s="7">
        <v>76</v>
      </c>
      <c r="DS25" s="7">
        <f t="shared" si="45"/>
        <v>81.5</v>
      </c>
      <c r="DT25" s="11">
        <v>0</v>
      </c>
      <c r="DV25" s="10" t="s">
        <v>90</v>
      </c>
      <c r="DW25" s="7" t="s">
        <v>41</v>
      </c>
      <c r="DX25" s="7"/>
      <c r="DY25" s="7">
        <v>5.79</v>
      </c>
      <c r="DZ25" s="7">
        <v>6.06</v>
      </c>
      <c r="EA25" s="7">
        <f t="shared" si="26"/>
        <v>5.9249999999999998</v>
      </c>
      <c r="EB25" s="7">
        <v>23</v>
      </c>
      <c r="EC25" s="7">
        <v>6</v>
      </c>
      <c r="ED25" s="7">
        <f t="shared" si="27"/>
        <v>14.5</v>
      </c>
      <c r="EE25" s="7">
        <v>13</v>
      </c>
      <c r="EF25" s="7">
        <v>11</v>
      </c>
      <c r="EG25" s="7">
        <f t="shared" si="28"/>
        <v>12</v>
      </c>
      <c r="EH25" s="7">
        <v>97</v>
      </c>
      <c r="EI25" s="7">
        <v>102</v>
      </c>
      <c r="EJ25" s="7">
        <f t="shared" si="46"/>
        <v>99.5</v>
      </c>
      <c r="EK25" s="11">
        <v>0</v>
      </c>
    </row>
    <row r="26" spans="1:141" x14ac:dyDescent="0.25">
      <c r="A26" t="s">
        <v>84</v>
      </c>
      <c r="B26" t="s">
        <v>42</v>
      </c>
      <c r="J26">
        <v>2</v>
      </c>
      <c r="K26">
        <v>8</v>
      </c>
      <c r="L26">
        <f>(2+8+14)/3</f>
        <v>8</v>
      </c>
      <c r="M26">
        <v>16</v>
      </c>
      <c r="N26">
        <v>57</v>
      </c>
      <c r="O26">
        <f>(16+57+38)/3</f>
        <v>37</v>
      </c>
      <c r="P26">
        <v>0</v>
      </c>
      <c r="R26" t="s">
        <v>85</v>
      </c>
      <c r="S26" t="s">
        <v>42</v>
      </c>
      <c r="AI26" t="s">
        <v>116</v>
      </c>
      <c r="AJ26" t="s">
        <v>42</v>
      </c>
      <c r="AR26">
        <v>12</v>
      </c>
      <c r="AS26">
        <v>14</v>
      </c>
      <c r="AT26">
        <f t="shared" si="31"/>
        <v>13</v>
      </c>
      <c r="AU26">
        <v>38</v>
      </c>
      <c r="AV26">
        <v>33</v>
      </c>
      <c r="AW26">
        <f t="shared" si="32"/>
        <v>35.5</v>
      </c>
      <c r="AX26">
        <v>0</v>
      </c>
      <c r="AZ26" t="s">
        <v>117</v>
      </c>
      <c r="BA26" t="s">
        <v>42</v>
      </c>
      <c r="BI26">
        <v>6</v>
      </c>
      <c r="BJ26">
        <v>5</v>
      </c>
      <c r="BK26">
        <f t="shared" si="33"/>
        <v>5.5</v>
      </c>
      <c r="BL26">
        <v>33</v>
      </c>
      <c r="BM26">
        <v>35</v>
      </c>
      <c r="BN26">
        <f t="shared" si="34"/>
        <v>34</v>
      </c>
      <c r="BO26">
        <v>0</v>
      </c>
      <c r="BQ26" s="9">
        <v>44069</v>
      </c>
      <c r="BR26" s="7" t="s">
        <v>42</v>
      </c>
      <c r="BS26" s="7"/>
      <c r="BT26" s="7"/>
      <c r="BU26" s="7"/>
      <c r="BV26" s="7"/>
      <c r="BW26" s="7"/>
      <c r="BX26" s="7"/>
      <c r="BY26" s="7"/>
      <c r="BZ26" s="7">
        <v>19</v>
      </c>
      <c r="CA26" s="7">
        <v>4</v>
      </c>
      <c r="CB26" s="7">
        <f t="shared" si="35"/>
        <v>11.5</v>
      </c>
      <c r="CC26" s="7">
        <v>24</v>
      </c>
      <c r="CD26" s="7">
        <v>17</v>
      </c>
      <c r="CE26" s="7">
        <f t="shared" si="36"/>
        <v>20.5</v>
      </c>
      <c r="CF26" s="8">
        <v>0</v>
      </c>
      <c r="CH26" s="10" t="s">
        <v>88</v>
      </c>
      <c r="CI26" s="7" t="s">
        <v>42</v>
      </c>
      <c r="CJ26" s="7">
        <v>588</v>
      </c>
      <c r="CK26" s="7">
        <v>3.05</v>
      </c>
      <c r="CL26" s="7">
        <v>3.05</v>
      </c>
      <c r="CM26" s="7">
        <f t="shared" si="37"/>
        <v>3.05</v>
      </c>
      <c r="CN26" s="7">
        <v>180</v>
      </c>
      <c r="CO26" s="7">
        <v>180</v>
      </c>
      <c r="CP26" s="7">
        <f t="shared" si="38"/>
        <v>180</v>
      </c>
      <c r="CQ26" s="7">
        <v>14</v>
      </c>
      <c r="CR26" s="7">
        <v>6</v>
      </c>
      <c r="CS26" s="7">
        <f t="shared" si="39"/>
        <v>10</v>
      </c>
      <c r="CT26" s="7">
        <v>18</v>
      </c>
      <c r="CU26" s="7">
        <v>28</v>
      </c>
      <c r="CV26" s="7">
        <f t="shared" si="40"/>
        <v>23</v>
      </c>
      <c r="CW26" s="7">
        <v>0</v>
      </c>
      <c r="CX26" s="7">
        <v>16.7</v>
      </c>
      <c r="CY26" s="7">
        <v>18.899999999999999</v>
      </c>
      <c r="CZ26" s="7">
        <v>16</v>
      </c>
      <c r="DA26" s="7">
        <v>19</v>
      </c>
      <c r="DB26">
        <f t="shared" si="25"/>
        <v>120</v>
      </c>
      <c r="DC26">
        <f t="shared" si="41"/>
        <v>39</v>
      </c>
      <c r="DE26" s="10" t="s">
        <v>89</v>
      </c>
      <c r="DF26" s="7" t="s">
        <v>42</v>
      </c>
      <c r="DG26" s="7"/>
      <c r="DH26" s="7">
        <v>2.34</v>
      </c>
      <c r="DI26" s="7">
        <v>2.52</v>
      </c>
      <c r="DJ26" s="7">
        <f t="shared" si="42"/>
        <v>2.4299999999999997</v>
      </c>
      <c r="DK26" s="7">
        <v>180</v>
      </c>
      <c r="DL26" s="7">
        <v>152</v>
      </c>
      <c r="DM26" s="7">
        <f t="shared" si="43"/>
        <v>166</v>
      </c>
      <c r="DN26" s="7">
        <v>7</v>
      </c>
      <c r="DO26" s="7">
        <v>13</v>
      </c>
      <c r="DP26" s="7">
        <f t="shared" si="44"/>
        <v>10</v>
      </c>
      <c r="DQ26" s="7">
        <v>46</v>
      </c>
      <c r="DR26" s="7">
        <v>28</v>
      </c>
      <c r="DS26" s="7">
        <f t="shared" si="45"/>
        <v>37</v>
      </c>
      <c r="DT26" s="11">
        <v>0</v>
      </c>
      <c r="DV26" s="10" t="s">
        <v>90</v>
      </c>
      <c r="DW26" s="7" t="s">
        <v>42</v>
      </c>
      <c r="DX26" s="7"/>
      <c r="DY26" s="7">
        <v>2.23</v>
      </c>
      <c r="DZ26" s="7">
        <v>1.89</v>
      </c>
      <c r="EA26" s="7">
        <f t="shared" si="26"/>
        <v>2.06</v>
      </c>
      <c r="EB26" s="7">
        <v>180</v>
      </c>
      <c r="EC26" s="7">
        <v>180</v>
      </c>
      <c r="ED26" s="7">
        <f t="shared" si="27"/>
        <v>180</v>
      </c>
      <c r="EE26" s="7">
        <v>9</v>
      </c>
      <c r="EF26" s="7">
        <v>11</v>
      </c>
      <c r="EG26" s="7">
        <f>AVERAGE(9+11+4/3)</f>
        <v>21.333333333333332</v>
      </c>
      <c r="EH26" s="7">
        <v>63</v>
      </c>
      <c r="EI26" s="7">
        <v>8</v>
      </c>
      <c r="EJ26" s="7">
        <f>AVERAGE(63+8+39/3)</f>
        <v>84</v>
      </c>
      <c r="EK26" s="11">
        <v>0</v>
      </c>
    </row>
    <row r="27" spans="1:141" x14ac:dyDescent="0.25">
      <c r="F27" t="e">
        <f>AVERAGE(F18:F26)</f>
        <v>#DIV/0!</v>
      </c>
      <c r="J27">
        <f t="shared" ref="J27:P27" si="47">AVERAGE(J19:J26)</f>
        <v>12</v>
      </c>
      <c r="K27">
        <f t="shared" si="47"/>
        <v>13.875</v>
      </c>
      <c r="L27">
        <f t="shared" si="47"/>
        <v>13.3125</v>
      </c>
      <c r="M27">
        <f t="shared" si="47"/>
        <v>33.375</v>
      </c>
      <c r="N27">
        <f t="shared" si="47"/>
        <v>52.875</v>
      </c>
      <c r="O27">
        <f t="shared" si="47"/>
        <v>43.1875</v>
      </c>
      <c r="P27">
        <f t="shared" si="47"/>
        <v>0</v>
      </c>
      <c r="BQ27" s="6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8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</row>
    <row r="28" spans="1:141" x14ac:dyDescent="0.25">
      <c r="J28">
        <f t="shared" ref="J28:P28" si="48">STDEV(J19:J26)/SQRT(COUNT(J19:J26))</f>
        <v>3.9279220242478625</v>
      </c>
      <c r="K28">
        <f t="shared" si="48"/>
        <v>3.170384722035211</v>
      </c>
      <c r="L28">
        <f t="shared" si="48"/>
        <v>2.9000269395300449</v>
      </c>
      <c r="M28">
        <f t="shared" si="48"/>
        <v>7.6577166962483005</v>
      </c>
      <c r="N28">
        <f t="shared" si="48"/>
        <v>7.5532336972792171</v>
      </c>
      <c r="O28">
        <f t="shared" si="48"/>
        <v>6.9654360313725405</v>
      </c>
      <c r="P28">
        <f t="shared" si="48"/>
        <v>0</v>
      </c>
      <c r="BQ28" s="6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8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</row>
    <row r="29" spans="1:141" x14ac:dyDescent="0.25">
      <c r="A29" t="s">
        <v>4</v>
      </c>
      <c r="B29" t="s">
        <v>3</v>
      </c>
      <c r="R29" t="s">
        <v>4</v>
      </c>
      <c r="S29" t="s">
        <v>3</v>
      </c>
      <c r="AI29" t="s">
        <v>4</v>
      </c>
      <c r="AJ29" t="s">
        <v>3</v>
      </c>
      <c r="AZ29" t="s">
        <v>4</v>
      </c>
      <c r="BA29" t="s">
        <v>3</v>
      </c>
      <c r="BQ29" s="6" t="s">
        <v>4</v>
      </c>
      <c r="BR29" s="7" t="s">
        <v>3</v>
      </c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8"/>
      <c r="CH29" s="7" t="s">
        <v>4</v>
      </c>
      <c r="CI29" s="7" t="s">
        <v>3</v>
      </c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DE29" s="7" t="s">
        <v>4</v>
      </c>
      <c r="DF29" s="7" t="s">
        <v>3</v>
      </c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</row>
    <row r="30" spans="1:141" ht="75" x14ac:dyDescent="0.25">
      <c r="B30" t="s">
        <v>9</v>
      </c>
      <c r="C30" t="s">
        <v>52</v>
      </c>
      <c r="D30" t="s">
        <v>53</v>
      </c>
      <c r="E30" t="s">
        <v>54</v>
      </c>
      <c r="F30" t="s">
        <v>56</v>
      </c>
      <c r="G30" t="s">
        <v>55</v>
      </c>
      <c r="H30" t="s">
        <v>57</v>
      </c>
      <c r="I30" t="s">
        <v>58</v>
      </c>
      <c r="J30" t="s">
        <v>61</v>
      </c>
      <c r="K30" t="s">
        <v>62</v>
      </c>
      <c r="L30" t="s">
        <v>65</v>
      </c>
      <c r="M30" t="s">
        <v>63</v>
      </c>
      <c r="N30" t="s">
        <v>64</v>
      </c>
      <c r="O30" t="s">
        <v>60</v>
      </c>
      <c r="P30" t="s">
        <v>70</v>
      </c>
      <c r="S30" t="s">
        <v>9</v>
      </c>
      <c r="T30" t="s">
        <v>52</v>
      </c>
      <c r="U30" t="s">
        <v>53</v>
      </c>
      <c r="V30" t="s">
        <v>54</v>
      </c>
      <c r="W30" t="s">
        <v>56</v>
      </c>
      <c r="X30" t="s">
        <v>55</v>
      </c>
      <c r="Y30" t="s">
        <v>57</v>
      </c>
      <c r="Z30" t="s">
        <v>58</v>
      </c>
      <c r="AA30" t="s">
        <v>61</v>
      </c>
      <c r="AB30" t="s">
        <v>62</v>
      </c>
      <c r="AC30" t="s">
        <v>65</v>
      </c>
      <c r="AD30" t="s">
        <v>63</v>
      </c>
      <c r="AE30" t="s">
        <v>64</v>
      </c>
      <c r="AF30" t="s">
        <v>60</v>
      </c>
      <c r="AG30" t="s">
        <v>70</v>
      </c>
      <c r="AJ30" t="s">
        <v>9</v>
      </c>
      <c r="AK30" t="s">
        <v>52</v>
      </c>
      <c r="AL30" t="s">
        <v>53</v>
      </c>
      <c r="AM30" t="s">
        <v>54</v>
      </c>
      <c r="AN30" t="s">
        <v>56</v>
      </c>
      <c r="AO30" t="s">
        <v>55</v>
      </c>
      <c r="AP30" t="s">
        <v>57</v>
      </c>
      <c r="AQ30" t="s">
        <v>58</v>
      </c>
      <c r="AR30" t="s">
        <v>61</v>
      </c>
      <c r="AS30" t="s">
        <v>62</v>
      </c>
      <c r="AT30" t="s">
        <v>65</v>
      </c>
      <c r="AU30" t="s">
        <v>63</v>
      </c>
      <c r="AV30" t="s">
        <v>64</v>
      </c>
      <c r="AW30" t="s">
        <v>60</v>
      </c>
      <c r="AX30" t="s">
        <v>70</v>
      </c>
      <c r="BA30" t="s">
        <v>9</v>
      </c>
      <c r="BB30" t="s">
        <v>52</v>
      </c>
      <c r="BC30" t="s">
        <v>53</v>
      </c>
      <c r="BD30" t="s">
        <v>54</v>
      </c>
      <c r="BE30" t="s">
        <v>56</v>
      </c>
      <c r="BF30" t="s">
        <v>55</v>
      </c>
      <c r="BG30" t="s">
        <v>57</v>
      </c>
      <c r="BH30" t="s">
        <v>58</v>
      </c>
      <c r="BI30" t="s">
        <v>61</v>
      </c>
      <c r="BJ30" t="s">
        <v>62</v>
      </c>
      <c r="BK30" t="s">
        <v>65</v>
      </c>
      <c r="BL30" t="s">
        <v>63</v>
      </c>
      <c r="BM30" t="s">
        <v>64</v>
      </c>
      <c r="BN30" t="s">
        <v>60</v>
      </c>
      <c r="BO30" t="s">
        <v>70</v>
      </c>
      <c r="BQ30" s="6"/>
      <c r="BR30" s="7" t="s">
        <v>9</v>
      </c>
      <c r="BS30" s="7" t="s">
        <v>52</v>
      </c>
      <c r="BT30" s="7" t="s">
        <v>53</v>
      </c>
      <c r="BU30" s="7" t="s">
        <v>54</v>
      </c>
      <c r="BV30" s="7" t="s">
        <v>56</v>
      </c>
      <c r="BW30" s="7" t="s">
        <v>55</v>
      </c>
      <c r="BX30" s="7" t="s">
        <v>57</v>
      </c>
      <c r="BY30" s="7" t="s">
        <v>58</v>
      </c>
      <c r="BZ30" s="7" t="s">
        <v>61</v>
      </c>
      <c r="CA30" s="7" t="s">
        <v>62</v>
      </c>
      <c r="CB30" s="7" t="s">
        <v>65</v>
      </c>
      <c r="CC30" s="7" t="s">
        <v>63</v>
      </c>
      <c r="CD30" s="7" t="s">
        <v>64</v>
      </c>
      <c r="CE30" s="7" t="s">
        <v>60</v>
      </c>
      <c r="CF30" s="8" t="s">
        <v>70</v>
      </c>
      <c r="CH30" s="21"/>
      <c r="CI30" s="21" t="s">
        <v>9</v>
      </c>
      <c r="CJ30" s="21" t="s">
        <v>52</v>
      </c>
      <c r="CK30" s="21" t="s">
        <v>53</v>
      </c>
      <c r="CL30" s="21" t="s">
        <v>54</v>
      </c>
      <c r="CM30" s="21" t="s">
        <v>56</v>
      </c>
      <c r="CN30" s="21" t="s">
        <v>55</v>
      </c>
      <c r="CO30" s="21" t="s">
        <v>57</v>
      </c>
      <c r="CP30" s="21" t="s">
        <v>58</v>
      </c>
      <c r="CQ30" s="21" t="s">
        <v>61</v>
      </c>
      <c r="CR30" s="21" t="s">
        <v>62</v>
      </c>
      <c r="CS30" s="21" t="s">
        <v>65</v>
      </c>
      <c r="CT30" s="21" t="s">
        <v>63</v>
      </c>
      <c r="CU30" s="21" t="s">
        <v>64</v>
      </c>
      <c r="CV30" s="21" t="s">
        <v>60</v>
      </c>
      <c r="CW30" s="21" t="s">
        <v>70</v>
      </c>
      <c r="CX30" s="22" t="s">
        <v>126</v>
      </c>
      <c r="CY30" s="22" t="s">
        <v>128</v>
      </c>
      <c r="CZ30" s="22" t="s">
        <v>127</v>
      </c>
      <c r="DA30" s="22" t="s">
        <v>129</v>
      </c>
      <c r="DB30" s="22" t="s">
        <v>139</v>
      </c>
      <c r="DC30" s="22" t="s">
        <v>140</v>
      </c>
      <c r="DE30" s="27"/>
      <c r="DF30" s="27" t="s">
        <v>9</v>
      </c>
      <c r="DG30" s="27" t="s">
        <v>52</v>
      </c>
      <c r="DH30" s="27" t="s">
        <v>53</v>
      </c>
      <c r="DI30" s="27" t="s">
        <v>54</v>
      </c>
      <c r="DJ30" s="28" t="s">
        <v>56</v>
      </c>
      <c r="DK30" s="27" t="s">
        <v>55</v>
      </c>
      <c r="DL30" s="27" t="s">
        <v>57</v>
      </c>
      <c r="DM30" s="28" t="s">
        <v>58</v>
      </c>
      <c r="DN30" s="27" t="s">
        <v>61</v>
      </c>
      <c r="DO30" s="27" t="s">
        <v>62</v>
      </c>
      <c r="DP30" s="28" t="s">
        <v>65</v>
      </c>
      <c r="DQ30" s="27" t="s">
        <v>63</v>
      </c>
      <c r="DR30" s="27" t="s">
        <v>64</v>
      </c>
      <c r="DS30" s="28" t="s">
        <v>60</v>
      </c>
      <c r="DT30" s="27" t="s">
        <v>70</v>
      </c>
      <c r="DV30" s="29"/>
      <c r="DW30" s="29" t="s">
        <v>9</v>
      </c>
      <c r="DX30" s="29" t="s">
        <v>52</v>
      </c>
      <c r="DY30" s="29" t="s">
        <v>53</v>
      </c>
      <c r="DZ30" s="29" t="s">
        <v>54</v>
      </c>
      <c r="EA30" s="31" t="s">
        <v>56</v>
      </c>
      <c r="EB30" s="29" t="s">
        <v>55</v>
      </c>
      <c r="EC30" s="29" t="s">
        <v>57</v>
      </c>
      <c r="ED30" s="31" t="s">
        <v>58</v>
      </c>
      <c r="EE30" s="29" t="s">
        <v>61</v>
      </c>
      <c r="EF30" s="29" t="s">
        <v>62</v>
      </c>
      <c r="EG30" s="31" t="s">
        <v>65</v>
      </c>
      <c r="EH30" s="29" t="s">
        <v>63</v>
      </c>
      <c r="EI30" s="29" t="s">
        <v>64</v>
      </c>
      <c r="EJ30" s="31" t="s">
        <v>60</v>
      </c>
      <c r="EK30" s="29" t="s">
        <v>70</v>
      </c>
    </row>
    <row r="31" spans="1:141" x14ac:dyDescent="0.25">
      <c r="A31" t="s">
        <v>100</v>
      </c>
      <c r="B31" t="s">
        <v>66</v>
      </c>
      <c r="J31">
        <v>6</v>
      </c>
      <c r="K31">
        <v>7</v>
      </c>
      <c r="L31">
        <f>AVERAGE(J31,K31)</f>
        <v>6.5</v>
      </c>
      <c r="M31">
        <v>9</v>
      </c>
      <c r="N31">
        <v>7</v>
      </c>
      <c r="O31">
        <f t="shared" ref="O31:O38" si="49">AVERAGE(M31,N31)</f>
        <v>8</v>
      </c>
      <c r="P31">
        <v>1.5</v>
      </c>
      <c r="R31" t="s">
        <v>101</v>
      </c>
      <c r="S31" t="s">
        <v>66</v>
      </c>
      <c r="AA31">
        <v>20</v>
      </c>
      <c r="AB31">
        <v>5</v>
      </c>
      <c r="AC31">
        <f>AVERAGE(AA31,AB31)</f>
        <v>12.5</v>
      </c>
      <c r="AD31">
        <v>9</v>
      </c>
      <c r="AE31">
        <v>6</v>
      </c>
      <c r="AF31">
        <f>AVERAGE(AD31,AE31)</f>
        <v>7.5</v>
      </c>
      <c r="AG31">
        <v>1.5</v>
      </c>
      <c r="AI31" t="s">
        <v>102</v>
      </c>
      <c r="AJ31" t="s">
        <v>66</v>
      </c>
      <c r="AR31">
        <v>8</v>
      </c>
      <c r="AS31">
        <v>3</v>
      </c>
      <c r="AT31">
        <f t="shared" ref="AT31:AT38" si="50">AVERAGE(AR31,AS31)</f>
        <v>5.5</v>
      </c>
      <c r="AU31">
        <v>5</v>
      </c>
      <c r="AV31">
        <v>10</v>
      </c>
      <c r="AW31">
        <f>AVERAGE(AU31,AV31)</f>
        <v>7.5</v>
      </c>
      <c r="AX31">
        <v>0.5</v>
      </c>
      <c r="BA31" t="s">
        <v>66</v>
      </c>
      <c r="BI31">
        <v>6</v>
      </c>
      <c r="BJ31">
        <v>3</v>
      </c>
      <c r="BK31">
        <f>AVERAGE(BI31,BJ31)</f>
        <v>4.5</v>
      </c>
      <c r="BL31">
        <v>8</v>
      </c>
      <c r="BM31">
        <v>19</v>
      </c>
      <c r="BN31">
        <f>AVERAGE(BL31,BM31)</f>
        <v>13.5</v>
      </c>
      <c r="BO31">
        <v>0</v>
      </c>
      <c r="BQ31" s="6"/>
      <c r="BR31" s="7" t="s">
        <v>66</v>
      </c>
      <c r="BS31" s="7"/>
      <c r="BT31" s="7"/>
      <c r="BU31" s="7"/>
      <c r="BV31" s="7"/>
      <c r="BW31" s="7"/>
      <c r="BX31" s="7"/>
      <c r="BY31" s="7"/>
      <c r="BZ31" s="7">
        <v>5</v>
      </c>
      <c r="CA31" s="7">
        <v>7</v>
      </c>
      <c r="CB31" s="7">
        <f>AVERAGE(BZ31:CA31)</f>
        <v>6</v>
      </c>
      <c r="CC31" s="7">
        <v>2</v>
      </c>
      <c r="CD31" s="7">
        <v>14</v>
      </c>
      <c r="CE31" s="7">
        <f>AVERAGE(CC31:CD31)</f>
        <v>8</v>
      </c>
      <c r="CF31" s="8">
        <v>0</v>
      </c>
      <c r="CH31" s="10" t="s">
        <v>103</v>
      </c>
      <c r="CI31" s="7" t="s">
        <v>66</v>
      </c>
      <c r="CJ31" s="7">
        <v>406</v>
      </c>
      <c r="CK31" s="7">
        <v>2.33</v>
      </c>
      <c r="CL31" s="7">
        <v>2.58</v>
      </c>
      <c r="CM31" s="7">
        <f>AVERAGE(CK31,CL31)</f>
        <v>2.4550000000000001</v>
      </c>
      <c r="CN31" s="7">
        <v>180</v>
      </c>
      <c r="CO31" s="7">
        <v>180</v>
      </c>
      <c r="CP31" s="7">
        <f>AVERAGE(CN31,CO31)</f>
        <v>180</v>
      </c>
      <c r="CQ31" s="7">
        <v>6</v>
      </c>
      <c r="CR31" s="7">
        <v>14</v>
      </c>
      <c r="CS31" s="7">
        <f>AVERAGE(CQ31,CR31)</f>
        <v>10</v>
      </c>
      <c r="CT31" s="7">
        <v>7</v>
      </c>
      <c r="CU31" s="7">
        <v>16</v>
      </c>
      <c r="CV31" s="7">
        <f t="shared" ref="CV31:CV39" si="51">AVERAGE(CT31,CU31)</f>
        <v>11.5</v>
      </c>
      <c r="CW31" s="7">
        <v>0</v>
      </c>
      <c r="CX31" s="7">
        <v>18.3</v>
      </c>
      <c r="CY31" s="7">
        <v>19.3</v>
      </c>
      <c r="CZ31" s="7">
        <v>12.6</v>
      </c>
      <c r="DA31" s="7">
        <v>11.7</v>
      </c>
      <c r="DB31">
        <f t="shared" ref="DB31:DB38" si="52">0.5*(CV31+O31)+AF31+AW31+BN31+CE31</f>
        <v>46.25</v>
      </c>
      <c r="DC31">
        <f t="shared" ref="DC31:DC38" si="53">0.5*(CS31+L31)+AC31+AT31+BK31+CB31</f>
        <v>36.75</v>
      </c>
      <c r="DE31" s="10" t="s">
        <v>104</v>
      </c>
      <c r="DF31" s="7" t="s">
        <v>66</v>
      </c>
      <c r="DG31" s="7"/>
      <c r="DH31" s="7">
        <v>1.73</v>
      </c>
      <c r="DI31" s="7">
        <v>2.78</v>
      </c>
      <c r="DJ31" s="7">
        <f t="shared" ref="DJ31:DJ38" si="54">AVERAGE(DH31,DI31)</f>
        <v>2.2549999999999999</v>
      </c>
      <c r="DK31" s="7">
        <v>180</v>
      </c>
      <c r="DL31" s="7">
        <v>180</v>
      </c>
      <c r="DM31" s="7">
        <f t="shared" ref="DM31:DM38" si="55">AVERAGE(DK31,DL31)</f>
        <v>180</v>
      </c>
      <c r="DN31" s="7">
        <v>5</v>
      </c>
      <c r="DO31" s="7">
        <v>4</v>
      </c>
      <c r="DP31" s="7">
        <f t="shared" ref="DP31:DP38" si="56">AVERAGE(DN31,DO31)</f>
        <v>4.5</v>
      </c>
      <c r="DQ31" s="7">
        <v>8</v>
      </c>
      <c r="DR31" s="7">
        <v>4</v>
      </c>
      <c r="DS31" s="7">
        <f t="shared" ref="DS31:DS38" si="57">AVERAGE(DQ31,DR31)</f>
        <v>6</v>
      </c>
      <c r="DT31" s="7">
        <v>0</v>
      </c>
      <c r="DV31" s="10" t="s">
        <v>105</v>
      </c>
      <c r="DW31" s="7" t="s">
        <v>66</v>
      </c>
      <c r="DX31" s="7"/>
      <c r="DY31" s="7">
        <v>3.95</v>
      </c>
      <c r="DZ31" s="7">
        <v>2.4900000000000002</v>
      </c>
      <c r="EA31" s="7">
        <f>AVERAGE(DY31,DZ31)</f>
        <v>3.22</v>
      </c>
      <c r="EB31" s="7">
        <v>180</v>
      </c>
      <c r="EC31" s="7">
        <v>180</v>
      </c>
      <c r="ED31" s="7">
        <f>AVERAGE(EB31,EC31)</f>
        <v>180</v>
      </c>
      <c r="EE31" s="7">
        <v>8</v>
      </c>
      <c r="EF31" s="7">
        <v>8</v>
      </c>
      <c r="EG31" s="7">
        <f>AVERAGE(EE31,EF31)</f>
        <v>8</v>
      </c>
      <c r="EH31" s="7">
        <v>14</v>
      </c>
      <c r="EI31" s="7">
        <v>11</v>
      </c>
      <c r="EJ31" s="7">
        <f>AVERAGE(EH31,EI31)</f>
        <v>12.5</v>
      </c>
      <c r="EK31" s="7">
        <v>0</v>
      </c>
    </row>
    <row r="32" spans="1:141" x14ac:dyDescent="0.25">
      <c r="A32" t="s">
        <v>100</v>
      </c>
      <c r="B32" t="s">
        <v>16</v>
      </c>
      <c r="J32">
        <v>23</v>
      </c>
      <c r="K32">
        <v>11</v>
      </c>
      <c r="L32">
        <f t="shared" ref="L32:L38" si="58">AVERAGE(J32,K32)</f>
        <v>17</v>
      </c>
      <c r="M32">
        <v>6</v>
      </c>
      <c r="N32">
        <v>14</v>
      </c>
      <c r="O32">
        <f t="shared" si="49"/>
        <v>10</v>
      </c>
      <c r="P32">
        <v>3</v>
      </c>
      <c r="R32" t="s">
        <v>101</v>
      </c>
      <c r="S32" t="s">
        <v>16</v>
      </c>
      <c r="AA32">
        <v>6</v>
      </c>
      <c r="AB32">
        <v>20</v>
      </c>
      <c r="AC32">
        <f t="shared" ref="AC32:AC38" si="59">AVERAGE(AA32,AB32)</f>
        <v>13</v>
      </c>
      <c r="AD32">
        <v>13</v>
      </c>
      <c r="AE32">
        <v>7</v>
      </c>
      <c r="AF32">
        <f t="shared" ref="AF32:AF38" si="60">AVERAGE(AD32,AE32)</f>
        <v>10</v>
      </c>
      <c r="AG32">
        <v>3</v>
      </c>
      <c r="AI32" t="s">
        <v>106</v>
      </c>
      <c r="AJ32" t="s">
        <v>16</v>
      </c>
      <c r="AR32">
        <v>3</v>
      </c>
      <c r="AS32">
        <v>5</v>
      </c>
      <c r="AT32">
        <f t="shared" si="50"/>
        <v>4</v>
      </c>
      <c r="AU32">
        <v>10</v>
      </c>
      <c r="AV32">
        <v>5</v>
      </c>
      <c r="AW32">
        <f t="shared" ref="AW32:AW38" si="61">AVERAGE(AU32,AV32)</f>
        <v>7.5</v>
      </c>
      <c r="AX32">
        <v>2</v>
      </c>
      <c r="BA32" t="s">
        <v>16</v>
      </c>
      <c r="BI32">
        <v>5</v>
      </c>
      <c r="BJ32">
        <v>14</v>
      </c>
      <c r="BK32">
        <f t="shared" ref="BK32:BK37" si="62">AVERAGE(BI32,BJ32)</f>
        <v>9.5</v>
      </c>
      <c r="BL32">
        <v>16</v>
      </c>
      <c r="BM32">
        <v>8</v>
      </c>
      <c r="BN32">
        <f t="shared" ref="BN32:BN38" si="63">AVERAGE(BL32,BM32)</f>
        <v>12</v>
      </c>
      <c r="BO32">
        <v>0</v>
      </c>
      <c r="BQ32" s="6"/>
      <c r="BR32" s="7" t="s">
        <v>16</v>
      </c>
      <c r="BS32" s="7"/>
      <c r="BT32" s="7"/>
      <c r="BU32" s="7"/>
      <c r="BV32" s="7"/>
      <c r="BW32" s="7"/>
      <c r="BX32" s="7"/>
      <c r="BY32" s="7"/>
      <c r="BZ32" s="7">
        <v>13</v>
      </c>
      <c r="CA32" s="7">
        <v>29</v>
      </c>
      <c r="CB32" s="7">
        <f t="shared" ref="CB32:CB39" si="64">AVERAGE(BZ32:CA32)</f>
        <v>21</v>
      </c>
      <c r="CC32" s="7">
        <v>6</v>
      </c>
      <c r="CD32" s="7">
        <v>26</v>
      </c>
      <c r="CE32" s="7">
        <f t="shared" ref="CE32:CE39" si="65">AVERAGE(CC32:CD32)</f>
        <v>16</v>
      </c>
      <c r="CF32" s="8">
        <v>0</v>
      </c>
      <c r="CH32" s="10" t="s">
        <v>103</v>
      </c>
      <c r="CI32" s="7" t="s">
        <v>16</v>
      </c>
      <c r="CJ32" s="7">
        <v>406</v>
      </c>
      <c r="CK32" s="7">
        <v>3.44</v>
      </c>
      <c r="CL32" s="7">
        <v>2.68</v>
      </c>
      <c r="CM32" s="7">
        <f t="shared" ref="CM32:CM38" si="66">AVERAGE(CK32,CL32)</f>
        <v>3.06</v>
      </c>
      <c r="CN32" s="7">
        <v>180</v>
      </c>
      <c r="CO32" s="7">
        <v>180</v>
      </c>
      <c r="CP32" s="7">
        <f t="shared" ref="CP32:CP38" si="67">AVERAGE(CN32,CO32)</f>
        <v>180</v>
      </c>
      <c r="CQ32" s="7">
        <v>7</v>
      </c>
      <c r="CR32" s="7">
        <v>6</v>
      </c>
      <c r="CS32" s="7">
        <f t="shared" ref="CS32:CS39" si="68">AVERAGE(CQ32,CR32)</f>
        <v>6.5</v>
      </c>
      <c r="CT32" s="7">
        <v>19</v>
      </c>
      <c r="CU32" s="7">
        <v>13</v>
      </c>
      <c r="CV32" s="7">
        <f t="shared" si="51"/>
        <v>16</v>
      </c>
      <c r="CW32" s="7">
        <v>0</v>
      </c>
      <c r="CX32" s="7">
        <v>18.5</v>
      </c>
      <c r="CY32" s="7">
        <v>18.5</v>
      </c>
      <c r="CZ32" s="7">
        <v>11</v>
      </c>
      <c r="DA32" s="7">
        <v>13.6</v>
      </c>
      <c r="DB32">
        <f t="shared" si="52"/>
        <v>58.5</v>
      </c>
      <c r="DC32">
        <f t="shared" si="53"/>
        <v>59.25</v>
      </c>
      <c r="DE32" s="10" t="s">
        <v>104</v>
      </c>
      <c r="DF32" s="7" t="s">
        <v>16</v>
      </c>
      <c r="DG32" s="7"/>
      <c r="DH32" s="7">
        <v>2.33</v>
      </c>
      <c r="DI32" s="7">
        <v>2.5</v>
      </c>
      <c r="DJ32" s="7">
        <f t="shared" si="54"/>
        <v>2.415</v>
      </c>
      <c r="DK32" s="7">
        <v>180</v>
      </c>
      <c r="DL32" s="7">
        <v>180</v>
      </c>
      <c r="DM32" s="7">
        <f t="shared" si="55"/>
        <v>180</v>
      </c>
      <c r="DN32" s="7">
        <v>5</v>
      </c>
      <c r="DO32" s="7">
        <v>6</v>
      </c>
      <c r="DP32" s="7">
        <f t="shared" si="56"/>
        <v>5.5</v>
      </c>
      <c r="DQ32" s="7">
        <v>6</v>
      </c>
      <c r="DR32" s="7">
        <v>11</v>
      </c>
      <c r="DS32" s="7">
        <f t="shared" si="57"/>
        <v>8.5</v>
      </c>
      <c r="DT32" s="7">
        <v>0</v>
      </c>
      <c r="DV32" s="10" t="s">
        <v>118</v>
      </c>
      <c r="DW32" s="7" t="s">
        <v>16</v>
      </c>
      <c r="DX32" s="7"/>
      <c r="DY32" s="7">
        <v>1.85</v>
      </c>
      <c r="DZ32" s="7">
        <v>1.77</v>
      </c>
      <c r="EA32" s="7">
        <f t="shared" ref="EA32:EA39" si="69">AVERAGE(DY32,DZ32)</f>
        <v>1.81</v>
      </c>
      <c r="EB32" s="7">
        <v>180</v>
      </c>
      <c r="EC32" s="7">
        <v>180</v>
      </c>
      <c r="ED32" s="7">
        <f t="shared" ref="ED32:ED39" si="70">AVERAGE(EB32,EC32)</f>
        <v>180</v>
      </c>
      <c r="EE32" s="7">
        <v>14</v>
      </c>
      <c r="EF32" s="7">
        <v>15</v>
      </c>
      <c r="EG32" s="7">
        <f t="shared" ref="EG32:EG39" si="71">AVERAGE(EE32,EF32)</f>
        <v>14.5</v>
      </c>
      <c r="EH32" s="7">
        <v>4</v>
      </c>
      <c r="EI32" s="7">
        <v>5</v>
      </c>
      <c r="EJ32" s="7">
        <f t="shared" ref="EJ32:EJ39" si="72">AVERAGE(EH32,EI32)</f>
        <v>4.5</v>
      </c>
      <c r="EK32" s="7">
        <v>0</v>
      </c>
    </row>
    <row r="33" spans="1:141" x14ac:dyDescent="0.25">
      <c r="A33" t="s">
        <v>100</v>
      </c>
      <c r="B33" t="s">
        <v>17</v>
      </c>
      <c r="J33">
        <v>20</v>
      </c>
      <c r="K33">
        <v>10</v>
      </c>
      <c r="L33">
        <f t="shared" si="58"/>
        <v>15</v>
      </c>
      <c r="M33">
        <v>6</v>
      </c>
      <c r="N33">
        <v>5</v>
      </c>
      <c r="O33">
        <f t="shared" si="49"/>
        <v>5.5</v>
      </c>
      <c r="P33">
        <v>1</v>
      </c>
      <c r="R33" t="s">
        <v>101</v>
      </c>
      <c r="S33" t="s">
        <v>17</v>
      </c>
      <c r="AA33">
        <v>16</v>
      </c>
      <c r="AB33">
        <v>6</v>
      </c>
      <c r="AC33">
        <f t="shared" si="59"/>
        <v>11</v>
      </c>
      <c r="AD33">
        <v>17</v>
      </c>
      <c r="AE33">
        <v>8</v>
      </c>
      <c r="AF33">
        <f t="shared" si="60"/>
        <v>12.5</v>
      </c>
      <c r="AG33">
        <v>1</v>
      </c>
      <c r="AI33" t="s">
        <v>107</v>
      </c>
      <c r="AJ33" t="s">
        <v>17</v>
      </c>
      <c r="AR33">
        <v>7</v>
      </c>
      <c r="AS33">
        <v>10</v>
      </c>
      <c r="AT33">
        <f t="shared" si="50"/>
        <v>8.5</v>
      </c>
      <c r="AU33">
        <v>10</v>
      </c>
      <c r="AV33">
        <v>13</v>
      </c>
      <c r="AW33">
        <f t="shared" si="61"/>
        <v>11.5</v>
      </c>
      <c r="AX33">
        <v>0</v>
      </c>
      <c r="BA33" t="s">
        <v>17</v>
      </c>
      <c r="BI33">
        <v>17</v>
      </c>
      <c r="BJ33">
        <v>11</v>
      </c>
      <c r="BK33">
        <f t="shared" si="62"/>
        <v>14</v>
      </c>
      <c r="BL33">
        <v>13</v>
      </c>
      <c r="BM33">
        <v>16</v>
      </c>
      <c r="BN33">
        <f t="shared" si="63"/>
        <v>14.5</v>
      </c>
      <c r="BO33">
        <v>0</v>
      </c>
      <c r="BQ33" s="6"/>
      <c r="BR33" s="7" t="s">
        <v>17</v>
      </c>
      <c r="BS33" s="7"/>
      <c r="BT33" s="7"/>
      <c r="BU33" s="7"/>
      <c r="BV33" s="7"/>
      <c r="BW33" s="7"/>
      <c r="BX33" s="7"/>
      <c r="BY33" s="7"/>
      <c r="BZ33" s="7">
        <v>12</v>
      </c>
      <c r="CA33" s="7">
        <v>5</v>
      </c>
      <c r="CB33" s="7">
        <f t="shared" si="64"/>
        <v>8.5</v>
      </c>
      <c r="CC33" s="7">
        <v>8</v>
      </c>
      <c r="CD33" s="7">
        <v>11</v>
      </c>
      <c r="CE33" s="7">
        <f t="shared" si="65"/>
        <v>9.5</v>
      </c>
      <c r="CF33" s="8">
        <v>0</v>
      </c>
      <c r="CH33" s="10" t="s">
        <v>103</v>
      </c>
      <c r="CI33" s="7" t="s">
        <v>17</v>
      </c>
      <c r="CJ33" s="7">
        <v>440</v>
      </c>
      <c r="CK33" s="7">
        <v>2.33</v>
      </c>
      <c r="CL33" s="7">
        <v>2.72</v>
      </c>
      <c r="CM33" s="7">
        <f t="shared" si="66"/>
        <v>2.5250000000000004</v>
      </c>
      <c r="CN33" s="7">
        <v>180</v>
      </c>
      <c r="CO33" s="7">
        <v>180</v>
      </c>
      <c r="CP33" s="7">
        <f t="shared" si="67"/>
        <v>180</v>
      </c>
      <c r="CQ33" s="7">
        <v>19</v>
      </c>
      <c r="CR33" s="7">
        <v>5</v>
      </c>
      <c r="CS33" s="7">
        <f t="shared" si="68"/>
        <v>12</v>
      </c>
      <c r="CT33" s="7">
        <v>7</v>
      </c>
      <c r="CU33" s="7">
        <v>22</v>
      </c>
      <c r="CV33" s="7">
        <f t="shared" si="51"/>
        <v>14.5</v>
      </c>
      <c r="CW33" s="7">
        <v>0</v>
      </c>
      <c r="CX33" s="7">
        <v>17.7</v>
      </c>
      <c r="CY33" s="7">
        <v>19.100000000000001</v>
      </c>
      <c r="CZ33" s="7">
        <v>11.3</v>
      </c>
      <c r="DA33" s="7">
        <v>14.5</v>
      </c>
      <c r="DB33">
        <f t="shared" si="52"/>
        <v>58</v>
      </c>
      <c r="DC33">
        <f t="shared" si="53"/>
        <v>55.5</v>
      </c>
      <c r="DE33" s="10" t="s">
        <v>104</v>
      </c>
      <c r="DF33" s="7" t="s">
        <v>17</v>
      </c>
      <c r="DG33" s="7"/>
      <c r="DH33" s="7">
        <v>2.57</v>
      </c>
      <c r="DI33" s="7">
        <v>2.39</v>
      </c>
      <c r="DJ33" s="7">
        <f t="shared" si="54"/>
        <v>2.48</v>
      </c>
      <c r="DK33" s="7">
        <v>180</v>
      </c>
      <c r="DL33" s="7">
        <v>180</v>
      </c>
      <c r="DM33" s="7">
        <f t="shared" si="55"/>
        <v>180</v>
      </c>
      <c r="DN33" s="7">
        <v>6</v>
      </c>
      <c r="DO33" s="7">
        <v>4</v>
      </c>
      <c r="DP33" s="7">
        <f t="shared" si="56"/>
        <v>5</v>
      </c>
      <c r="DQ33" s="7">
        <v>8</v>
      </c>
      <c r="DR33" s="7">
        <v>14</v>
      </c>
      <c r="DS33" s="7">
        <f t="shared" si="57"/>
        <v>11</v>
      </c>
      <c r="DT33" s="7">
        <v>0</v>
      </c>
      <c r="DV33" s="10" t="s">
        <v>119</v>
      </c>
      <c r="DW33" s="7" t="s">
        <v>17</v>
      </c>
      <c r="DX33" s="7"/>
      <c r="DY33" s="7">
        <v>2.21</v>
      </c>
      <c r="DZ33" s="7">
        <v>2.52</v>
      </c>
      <c r="EA33" s="7">
        <f t="shared" si="69"/>
        <v>2.3650000000000002</v>
      </c>
      <c r="EB33" s="7">
        <v>180</v>
      </c>
      <c r="EC33" s="7">
        <v>180</v>
      </c>
      <c r="ED33" s="7">
        <f t="shared" si="70"/>
        <v>180</v>
      </c>
      <c r="EE33" s="7">
        <v>10</v>
      </c>
      <c r="EF33" s="7">
        <v>8</v>
      </c>
      <c r="EG33" s="7">
        <f t="shared" si="71"/>
        <v>9</v>
      </c>
      <c r="EH33" s="7">
        <v>28</v>
      </c>
      <c r="EI33" s="7">
        <v>13</v>
      </c>
      <c r="EJ33" s="7">
        <f t="shared" si="72"/>
        <v>20.5</v>
      </c>
      <c r="EK33" s="7">
        <v>0</v>
      </c>
    </row>
    <row r="34" spans="1:141" x14ac:dyDescent="0.25">
      <c r="A34" t="s">
        <v>100</v>
      </c>
      <c r="B34" t="s">
        <v>18</v>
      </c>
      <c r="J34">
        <v>3</v>
      </c>
      <c r="K34">
        <v>6</v>
      </c>
      <c r="L34">
        <f t="shared" si="58"/>
        <v>4.5</v>
      </c>
      <c r="M34">
        <v>6</v>
      </c>
      <c r="N34">
        <v>10</v>
      </c>
      <c r="O34">
        <f t="shared" si="49"/>
        <v>8</v>
      </c>
      <c r="P34">
        <v>4</v>
      </c>
      <c r="R34" t="s">
        <v>101</v>
      </c>
      <c r="S34" t="s">
        <v>18</v>
      </c>
      <c r="AA34">
        <v>5</v>
      </c>
      <c r="AB34">
        <v>6</v>
      </c>
      <c r="AC34">
        <f t="shared" si="59"/>
        <v>5.5</v>
      </c>
      <c r="AD34">
        <v>5</v>
      </c>
      <c r="AE34">
        <v>6</v>
      </c>
      <c r="AF34">
        <f t="shared" si="60"/>
        <v>5.5</v>
      </c>
      <c r="AG34">
        <v>4</v>
      </c>
      <c r="AI34" t="s">
        <v>108</v>
      </c>
      <c r="AJ34" t="s">
        <v>18</v>
      </c>
      <c r="AR34">
        <v>6</v>
      </c>
      <c r="AS34">
        <v>7</v>
      </c>
      <c r="AT34">
        <f t="shared" si="50"/>
        <v>6.5</v>
      </c>
      <c r="AU34">
        <v>5</v>
      </c>
      <c r="AV34">
        <v>7</v>
      </c>
      <c r="AW34">
        <f t="shared" si="61"/>
        <v>6</v>
      </c>
      <c r="AX34">
        <v>1.5</v>
      </c>
      <c r="BA34" t="s">
        <v>18</v>
      </c>
      <c r="BI34">
        <v>21</v>
      </c>
      <c r="BJ34">
        <v>4</v>
      </c>
      <c r="BK34">
        <f t="shared" si="62"/>
        <v>12.5</v>
      </c>
      <c r="BL34">
        <v>4</v>
      </c>
      <c r="BM34">
        <v>4</v>
      </c>
      <c r="BN34">
        <f t="shared" si="63"/>
        <v>4</v>
      </c>
      <c r="BO34">
        <v>0</v>
      </c>
      <c r="BQ34" s="6"/>
      <c r="BR34" s="7" t="s">
        <v>18</v>
      </c>
      <c r="BS34" s="7"/>
      <c r="BT34" s="7"/>
      <c r="BU34" s="7"/>
      <c r="BV34" s="7"/>
      <c r="BW34" s="7"/>
      <c r="BX34" s="7"/>
      <c r="BY34" s="7"/>
      <c r="BZ34" s="7">
        <v>5</v>
      </c>
      <c r="CA34" s="7">
        <v>5</v>
      </c>
      <c r="CB34" s="7">
        <f t="shared" si="64"/>
        <v>5</v>
      </c>
      <c r="CC34" s="7">
        <v>14</v>
      </c>
      <c r="CD34" s="7">
        <v>11</v>
      </c>
      <c r="CE34" s="7">
        <f t="shared" si="65"/>
        <v>12.5</v>
      </c>
      <c r="CF34" s="8">
        <v>0</v>
      </c>
      <c r="CH34" s="10" t="s">
        <v>103</v>
      </c>
      <c r="CI34" s="7" t="s">
        <v>18</v>
      </c>
      <c r="CJ34" s="7">
        <v>386</v>
      </c>
      <c r="CK34" s="7">
        <v>4.78</v>
      </c>
      <c r="CL34" s="7">
        <v>3.26</v>
      </c>
      <c r="CM34" s="7">
        <f t="shared" si="66"/>
        <v>4.0199999999999996</v>
      </c>
      <c r="CN34" s="7">
        <v>180</v>
      </c>
      <c r="CO34" s="7">
        <v>180</v>
      </c>
      <c r="CP34" s="7">
        <f t="shared" si="67"/>
        <v>180</v>
      </c>
      <c r="CQ34" s="7">
        <v>9</v>
      </c>
      <c r="CR34" s="7">
        <v>7</v>
      </c>
      <c r="CS34" s="7">
        <f t="shared" si="68"/>
        <v>8</v>
      </c>
      <c r="CT34" s="7">
        <v>7</v>
      </c>
      <c r="CU34" s="7">
        <v>10</v>
      </c>
      <c r="CV34" s="7">
        <f t="shared" si="51"/>
        <v>8.5</v>
      </c>
      <c r="CW34" s="7">
        <v>0</v>
      </c>
      <c r="CX34" s="7">
        <v>18.2</v>
      </c>
      <c r="CY34" s="7">
        <v>18.3</v>
      </c>
      <c r="CZ34" s="7">
        <v>12.7</v>
      </c>
      <c r="DA34" s="7">
        <v>13.4</v>
      </c>
      <c r="DB34">
        <f t="shared" si="52"/>
        <v>36.25</v>
      </c>
      <c r="DC34">
        <f t="shared" si="53"/>
        <v>35.75</v>
      </c>
      <c r="DE34" s="10" t="s">
        <v>104</v>
      </c>
      <c r="DF34" s="7" t="s">
        <v>18</v>
      </c>
      <c r="DG34" s="7"/>
      <c r="DH34" s="7">
        <v>2.74</v>
      </c>
      <c r="DI34" s="7">
        <v>2.57</v>
      </c>
      <c r="DJ34" s="7">
        <f t="shared" si="54"/>
        <v>2.6550000000000002</v>
      </c>
      <c r="DK34" s="7">
        <v>180</v>
      </c>
      <c r="DL34" s="7">
        <v>180</v>
      </c>
      <c r="DM34" s="7">
        <f t="shared" si="55"/>
        <v>180</v>
      </c>
      <c r="DN34" s="7">
        <v>9</v>
      </c>
      <c r="DO34" s="7">
        <v>11</v>
      </c>
      <c r="DP34" s="7">
        <f t="shared" si="56"/>
        <v>10</v>
      </c>
      <c r="DQ34" s="7">
        <v>8</v>
      </c>
      <c r="DR34" s="7">
        <v>7</v>
      </c>
      <c r="DS34" s="7">
        <f t="shared" si="57"/>
        <v>7.5</v>
      </c>
      <c r="DT34" s="7">
        <v>0</v>
      </c>
      <c r="DV34" s="10" t="s">
        <v>120</v>
      </c>
      <c r="DW34" s="7" t="s">
        <v>18</v>
      </c>
      <c r="DX34" s="7"/>
      <c r="DY34" s="7">
        <v>4.01</v>
      </c>
      <c r="DZ34" s="7">
        <v>6.27</v>
      </c>
      <c r="EA34" s="7">
        <f t="shared" si="69"/>
        <v>5.14</v>
      </c>
      <c r="EB34" s="7">
        <v>180</v>
      </c>
      <c r="EC34" s="7">
        <v>180</v>
      </c>
      <c r="ED34" s="7">
        <f t="shared" si="70"/>
        <v>180</v>
      </c>
      <c r="EE34" s="7">
        <v>10</v>
      </c>
      <c r="EF34" s="7">
        <v>22</v>
      </c>
      <c r="EG34" s="7">
        <f t="shared" si="71"/>
        <v>16</v>
      </c>
      <c r="EH34" s="7">
        <v>21</v>
      </c>
      <c r="EI34" s="7">
        <v>27</v>
      </c>
      <c r="EJ34" s="7">
        <f t="shared" si="72"/>
        <v>24</v>
      </c>
      <c r="EK34" s="7">
        <v>4</v>
      </c>
    </row>
    <row r="35" spans="1:141" x14ac:dyDescent="0.25">
      <c r="A35" t="s">
        <v>100</v>
      </c>
      <c r="B35" t="s">
        <v>19</v>
      </c>
      <c r="J35">
        <v>10</v>
      </c>
      <c r="K35">
        <v>7</v>
      </c>
      <c r="L35">
        <f t="shared" si="58"/>
        <v>8.5</v>
      </c>
      <c r="M35">
        <v>9</v>
      </c>
      <c r="N35">
        <v>18</v>
      </c>
      <c r="O35">
        <f t="shared" si="49"/>
        <v>13.5</v>
      </c>
      <c r="P35">
        <v>3.5</v>
      </c>
      <c r="R35" t="s">
        <v>101</v>
      </c>
      <c r="S35" t="s">
        <v>19</v>
      </c>
      <c r="AA35">
        <v>24</v>
      </c>
      <c r="AB35">
        <v>9</v>
      </c>
      <c r="AC35">
        <f t="shared" si="59"/>
        <v>16.5</v>
      </c>
      <c r="AD35">
        <v>15</v>
      </c>
      <c r="AE35">
        <v>12</v>
      </c>
      <c r="AF35">
        <f t="shared" si="60"/>
        <v>13.5</v>
      </c>
      <c r="AG35">
        <v>2.5</v>
      </c>
      <c r="AI35" t="s">
        <v>109</v>
      </c>
      <c r="AJ35" t="s">
        <v>19</v>
      </c>
      <c r="AR35">
        <v>6</v>
      </c>
      <c r="AS35">
        <v>8</v>
      </c>
      <c r="AT35">
        <f t="shared" si="50"/>
        <v>7</v>
      </c>
      <c r="AU35">
        <v>14</v>
      </c>
      <c r="AV35">
        <v>15</v>
      </c>
      <c r="AW35">
        <f t="shared" si="61"/>
        <v>14.5</v>
      </c>
      <c r="AX35">
        <v>1.5</v>
      </c>
      <c r="BA35" t="s">
        <v>19</v>
      </c>
      <c r="BI35">
        <v>15</v>
      </c>
      <c r="BJ35">
        <v>5</v>
      </c>
      <c r="BK35">
        <f t="shared" si="62"/>
        <v>10</v>
      </c>
      <c r="BL35">
        <v>25</v>
      </c>
      <c r="BM35">
        <v>24</v>
      </c>
      <c r="BN35">
        <f t="shared" si="63"/>
        <v>24.5</v>
      </c>
      <c r="BO35">
        <v>2</v>
      </c>
      <c r="BQ35" s="6"/>
      <c r="BR35" s="7" t="s">
        <v>19</v>
      </c>
      <c r="BS35" s="7"/>
      <c r="BT35" s="7"/>
      <c r="BU35" s="7"/>
      <c r="BV35" s="7"/>
      <c r="BW35" s="7"/>
      <c r="BX35" s="7"/>
      <c r="BY35" s="7"/>
      <c r="BZ35" s="7">
        <v>7</v>
      </c>
      <c r="CA35" s="7">
        <v>11</v>
      </c>
      <c r="CB35" s="7">
        <f t="shared" si="64"/>
        <v>9</v>
      </c>
      <c r="CC35" s="7">
        <v>12</v>
      </c>
      <c r="CD35" s="7">
        <v>23</v>
      </c>
      <c r="CE35" s="7">
        <f t="shared" si="65"/>
        <v>17.5</v>
      </c>
      <c r="CF35" s="8">
        <v>0.5</v>
      </c>
      <c r="CH35" s="10" t="s">
        <v>103</v>
      </c>
      <c r="CI35" s="7" t="s">
        <v>19</v>
      </c>
      <c r="CJ35" s="7">
        <v>534</v>
      </c>
      <c r="CK35" s="7">
        <v>3.96</v>
      </c>
      <c r="CL35" s="7">
        <v>2.4</v>
      </c>
      <c r="CM35" s="7">
        <f t="shared" si="66"/>
        <v>3.1799999999999997</v>
      </c>
      <c r="CN35" s="7">
        <v>180</v>
      </c>
      <c r="CO35" s="7">
        <v>180</v>
      </c>
      <c r="CP35" s="7">
        <f t="shared" si="67"/>
        <v>180</v>
      </c>
      <c r="CQ35" s="7">
        <v>9</v>
      </c>
      <c r="CR35" s="7">
        <v>11</v>
      </c>
      <c r="CS35" s="7">
        <f t="shared" si="68"/>
        <v>10</v>
      </c>
      <c r="CT35" s="7">
        <v>16</v>
      </c>
      <c r="CU35" s="7">
        <v>23</v>
      </c>
      <c r="CV35" s="7">
        <f t="shared" si="51"/>
        <v>19.5</v>
      </c>
      <c r="CW35" s="7">
        <v>1</v>
      </c>
      <c r="CX35" s="7">
        <v>17.8</v>
      </c>
      <c r="CY35" s="7">
        <v>19.3</v>
      </c>
      <c r="CZ35" s="7">
        <v>12.3</v>
      </c>
      <c r="DA35" s="7">
        <v>17.7</v>
      </c>
      <c r="DB35">
        <f t="shared" si="52"/>
        <v>86.5</v>
      </c>
      <c r="DC35">
        <f t="shared" si="53"/>
        <v>51.75</v>
      </c>
      <c r="DE35" s="10" t="s">
        <v>104</v>
      </c>
      <c r="DF35" s="7" t="s">
        <v>19</v>
      </c>
      <c r="DG35" s="7"/>
      <c r="DH35" s="7">
        <v>2.69</v>
      </c>
      <c r="DI35" s="7">
        <v>2.2000000000000002</v>
      </c>
      <c r="DJ35" s="7">
        <f t="shared" si="54"/>
        <v>2.4450000000000003</v>
      </c>
      <c r="DK35" s="7">
        <v>169</v>
      </c>
      <c r="DL35" s="7">
        <v>87</v>
      </c>
      <c r="DM35" s="7">
        <f t="shared" si="55"/>
        <v>128</v>
      </c>
      <c r="DN35" s="7">
        <v>6</v>
      </c>
      <c r="DO35" s="7">
        <v>11</v>
      </c>
      <c r="DP35" s="7">
        <f t="shared" si="56"/>
        <v>8.5</v>
      </c>
      <c r="DQ35" s="7">
        <v>22</v>
      </c>
      <c r="DR35" s="7">
        <v>19</v>
      </c>
      <c r="DS35" s="7">
        <f t="shared" si="57"/>
        <v>20.5</v>
      </c>
      <c r="DT35" s="7">
        <v>0</v>
      </c>
      <c r="DV35" s="10" t="s">
        <v>121</v>
      </c>
      <c r="DW35" s="7" t="s">
        <v>19</v>
      </c>
      <c r="DX35" s="7"/>
      <c r="DY35" s="7">
        <v>2.13</v>
      </c>
      <c r="DZ35" s="7">
        <v>2.4500000000000002</v>
      </c>
      <c r="EA35" s="7">
        <f t="shared" si="69"/>
        <v>2.29</v>
      </c>
      <c r="EB35" s="7">
        <v>160</v>
      </c>
      <c r="EC35" s="7">
        <v>145</v>
      </c>
      <c r="ED35" s="7">
        <f t="shared" si="70"/>
        <v>152.5</v>
      </c>
      <c r="EE35" s="7">
        <v>18</v>
      </c>
      <c r="EF35" s="7">
        <v>16</v>
      </c>
      <c r="EG35" s="7">
        <f t="shared" si="71"/>
        <v>17</v>
      </c>
      <c r="EH35" s="7">
        <v>28</v>
      </c>
      <c r="EI35" s="7">
        <v>17</v>
      </c>
      <c r="EJ35" s="7">
        <f t="shared" si="72"/>
        <v>22.5</v>
      </c>
      <c r="EK35" s="7">
        <v>0.5</v>
      </c>
    </row>
    <row r="36" spans="1:141" x14ac:dyDescent="0.25">
      <c r="A36" t="s">
        <v>84</v>
      </c>
      <c r="B36" t="s">
        <v>43</v>
      </c>
      <c r="J36">
        <v>3</v>
      </c>
      <c r="K36">
        <v>11</v>
      </c>
      <c r="L36">
        <f t="shared" si="58"/>
        <v>7</v>
      </c>
      <c r="M36">
        <v>6</v>
      </c>
      <c r="N36">
        <v>8</v>
      </c>
      <c r="O36">
        <f t="shared" si="49"/>
        <v>7</v>
      </c>
      <c r="P36">
        <v>3</v>
      </c>
      <c r="R36" t="s">
        <v>85</v>
      </c>
      <c r="S36" t="s">
        <v>43</v>
      </c>
      <c r="AA36">
        <v>15</v>
      </c>
      <c r="AB36">
        <v>10</v>
      </c>
      <c r="AC36">
        <f t="shared" si="59"/>
        <v>12.5</v>
      </c>
      <c r="AD36">
        <v>8</v>
      </c>
      <c r="AE36">
        <v>4</v>
      </c>
      <c r="AF36">
        <f t="shared" si="60"/>
        <v>6</v>
      </c>
      <c r="AG36">
        <v>3</v>
      </c>
      <c r="AI36" t="s">
        <v>86</v>
      </c>
      <c r="AJ36" t="s">
        <v>43</v>
      </c>
      <c r="AR36">
        <v>7</v>
      </c>
      <c r="AS36">
        <v>26</v>
      </c>
      <c r="AT36">
        <f t="shared" si="50"/>
        <v>16.5</v>
      </c>
      <c r="AU36">
        <v>16</v>
      </c>
      <c r="AV36">
        <v>10</v>
      </c>
      <c r="AW36">
        <f t="shared" si="61"/>
        <v>13</v>
      </c>
      <c r="AX36">
        <v>2</v>
      </c>
      <c r="BA36" t="s">
        <v>43</v>
      </c>
      <c r="BI36">
        <v>11</v>
      </c>
      <c r="BJ36">
        <v>6</v>
      </c>
      <c r="BK36">
        <f t="shared" si="62"/>
        <v>8.5</v>
      </c>
      <c r="BL36">
        <v>5</v>
      </c>
      <c r="BM36">
        <v>6</v>
      </c>
      <c r="BN36">
        <f t="shared" si="63"/>
        <v>5.5</v>
      </c>
      <c r="BO36">
        <v>2</v>
      </c>
      <c r="BQ36" s="6"/>
      <c r="BR36" s="7" t="s">
        <v>43</v>
      </c>
      <c r="BS36" s="7"/>
      <c r="BT36" s="7"/>
      <c r="BU36" s="7"/>
      <c r="BV36" s="7"/>
      <c r="BW36" s="7"/>
      <c r="BX36" s="7"/>
      <c r="BY36" s="7"/>
      <c r="BZ36" s="7">
        <v>25</v>
      </c>
      <c r="CA36" s="7">
        <v>8</v>
      </c>
      <c r="CB36" s="7">
        <f t="shared" si="64"/>
        <v>16.5</v>
      </c>
      <c r="CC36" s="7">
        <v>10</v>
      </c>
      <c r="CD36" s="7">
        <v>19</v>
      </c>
      <c r="CE36" s="7">
        <f t="shared" si="65"/>
        <v>14.5</v>
      </c>
      <c r="CF36" s="8">
        <v>0</v>
      </c>
      <c r="CH36" s="10" t="s">
        <v>88</v>
      </c>
      <c r="CI36" s="7" t="s">
        <v>43</v>
      </c>
      <c r="CJ36" s="7">
        <v>466</v>
      </c>
      <c r="CK36" s="7">
        <v>2.48</v>
      </c>
      <c r="CL36" s="7">
        <v>2.2999999999999998</v>
      </c>
      <c r="CM36" s="7">
        <f t="shared" si="66"/>
        <v>2.3899999999999997</v>
      </c>
      <c r="CN36" s="7">
        <v>180</v>
      </c>
      <c r="CO36" s="7">
        <v>180</v>
      </c>
      <c r="CP36" s="7">
        <f t="shared" si="67"/>
        <v>180</v>
      </c>
      <c r="CQ36" s="7">
        <v>7</v>
      </c>
      <c r="CR36" s="7">
        <v>23</v>
      </c>
      <c r="CS36" s="7">
        <f t="shared" si="68"/>
        <v>15</v>
      </c>
      <c r="CT36" s="7">
        <v>11</v>
      </c>
      <c r="CU36" s="7">
        <v>7</v>
      </c>
      <c r="CV36" s="7">
        <f t="shared" si="51"/>
        <v>9</v>
      </c>
      <c r="CW36" s="7">
        <v>0</v>
      </c>
      <c r="CX36" s="7">
        <v>20.7</v>
      </c>
      <c r="CY36" s="7">
        <v>19.7</v>
      </c>
      <c r="CZ36" s="7">
        <v>15.6</v>
      </c>
      <c r="DA36" s="7">
        <v>11.6</v>
      </c>
      <c r="DB36">
        <f t="shared" si="52"/>
        <v>47</v>
      </c>
      <c r="DC36">
        <f t="shared" si="53"/>
        <v>65</v>
      </c>
      <c r="DE36" s="10" t="s">
        <v>89</v>
      </c>
      <c r="DF36" s="7" t="s">
        <v>43</v>
      </c>
      <c r="DG36" s="7"/>
      <c r="DH36" s="7">
        <v>1.91</v>
      </c>
      <c r="DI36" s="7">
        <v>2.62</v>
      </c>
      <c r="DJ36" s="7">
        <f t="shared" si="54"/>
        <v>2.2650000000000001</v>
      </c>
      <c r="DK36" s="7">
        <v>180</v>
      </c>
      <c r="DL36" s="7">
        <v>180</v>
      </c>
      <c r="DM36" s="7">
        <f t="shared" si="55"/>
        <v>180</v>
      </c>
      <c r="DN36" s="7">
        <v>22</v>
      </c>
      <c r="DO36" s="7">
        <v>14</v>
      </c>
      <c r="DP36" s="7">
        <f t="shared" si="56"/>
        <v>18</v>
      </c>
      <c r="DQ36" s="7">
        <v>9</v>
      </c>
      <c r="DR36" s="7">
        <v>9</v>
      </c>
      <c r="DS36" s="7">
        <f t="shared" si="57"/>
        <v>9</v>
      </c>
      <c r="DT36" s="7">
        <v>0</v>
      </c>
      <c r="DV36" s="10" t="s">
        <v>90</v>
      </c>
      <c r="DW36" s="7" t="s">
        <v>43</v>
      </c>
      <c r="DX36" s="7"/>
      <c r="DY36" s="7">
        <v>2.46</v>
      </c>
      <c r="DZ36" s="7">
        <v>2.7</v>
      </c>
      <c r="EA36" s="7">
        <f t="shared" si="69"/>
        <v>2.58</v>
      </c>
      <c r="EB36" s="7">
        <v>180</v>
      </c>
      <c r="EC36" s="7">
        <v>180</v>
      </c>
      <c r="ED36" s="7">
        <f t="shared" si="70"/>
        <v>180</v>
      </c>
      <c r="EE36" s="7">
        <v>19</v>
      </c>
      <c r="EF36" s="7">
        <v>11</v>
      </c>
      <c r="EG36" s="7">
        <f t="shared" si="71"/>
        <v>15</v>
      </c>
      <c r="EH36" s="7">
        <v>9</v>
      </c>
      <c r="EI36" s="7">
        <v>13</v>
      </c>
      <c r="EJ36" s="7">
        <f t="shared" si="72"/>
        <v>11</v>
      </c>
      <c r="EK36" s="7">
        <v>0</v>
      </c>
    </row>
    <row r="37" spans="1:141" x14ac:dyDescent="0.25">
      <c r="A37" t="s">
        <v>84</v>
      </c>
      <c r="B37" t="s">
        <v>44</v>
      </c>
      <c r="J37">
        <v>2</v>
      </c>
      <c r="K37">
        <v>4</v>
      </c>
      <c r="L37">
        <f t="shared" si="58"/>
        <v>3</v>
      </c>
      <c r="M37">
        <v>15</v>
      </c>
      <c r="N37">
        <v>15</v>
      </c>
      <c r="O37">
        <f t="shared" si="49"/>
        <v>15</v>
      </c>
      <c r="P37">
        <v>1.5</v>
      </c>
      <c r="R37" t="s">
        <v>85</v>
      </c>
      <c r="S37" t="s">
        <v>44</v>
      </c>
      <c r="AA37">
        <v>10</v>
      </c>
      <c r="AB37">
        <v>5</v>
      </c>
      <c r="AC37">
        <f t="shared" si="59"/>
        <v>7.5</v>
      </c>
      <c r="AD37">
        <v>14</v>
      </c>
      <c r="AE37">
        <v>16</v>
      </c>
      <c r="AF37">
        <f t="shared" si="60"/>
        <v>15</v>
      </c>
      <c r="AG37">
        <v>0.5</v>
      </c>
      <c r="AI37" t="s">
        <v>111</v>
      </c>
      <c r="AJ37" t="s">
        <v>44</v>
      </c>
      <c r="AR37">
        <v>8</v>
      </c>
      <c r="AS37">
        <v>2</v>
      </c>
      <c r="AT37">
        <f t="shared" si="50"/>
        <v>5</v>
      </c>
      <c r="AU37">
        <v>14</v>
      </c>
      <c r="AV37">
        <v>12</v>
      </c>
      <c r="AW37">
        <f t="shared" si="61"/>
        <v>13</v>
      </c>
      <c r="AX37">
        <v>0</v>
      </c>
      <c r="BA37" t="s">
        <v>44</v>
      </c>
      <c r="BI37">
        <v>13</v>
      </c>
      <c r="BJ37">
        <v>8</v>
      </c>
      <c r="BK37">
        <f t="shared" si="62"/>
        <v>10.5</v>
      </c>
      <c r="BL37">
        <v>8</v>
      </c>
      <c r="BM37">
        <v>11</v>
      </c>
      <c r="BN37">
        <f t="shared" si="63"/>
        <v>9.5</v>
      </c>
      <c r="BO37">
        <v>0</v>
      </c>
      <c r="BQ37" s="6"/>
      <c r="BR37" s="7" t="s">
        <v>44</v>
      </c>
      <c r="BS37" s="7"/>
      <c r="BT37" s="7"/>
      <c r="BU37" s="7"/>
      <c r="BV37" s="7"/>
      <c r="BW37" s="7"/>
      <c r="BX37" s="7"/>
      <c r="BY37" s="7"/>
      <c r="BZ37" s="7">
        <v>5</v>
      </c>
      <c r="CA37" s="7">
        <v>12</v>
      </c>
      <c r="CB37" s="7">
        <f t="shared" si="64"/>
        <v>8.5</v>
      </c>
      <c r="CC37" s="7">
        <v>20</v>
      </c>
      <c r="CD37" s="7">
        <v>17</v>
      </c>
      <c r="CE37" s="7">
        <f t="shared" si="65"/>
        <v>18.5</v>
      </c>
      <c r="CF37" s="8">
        <v>0</v>
      </c>
      <c r="CH37" s="10" t="s">
        <v>88</v>
      </c>
      <c r="CI37" s="7" t="s">
        <v>44</v>
      </c>
      <c r="CJ37" s="7">
        <v>520</v>
      </c>
      <c r="CK37" s="7">
        <v>2.13</v>
      </c>
      <c r="CL37" s="7">
        <v>2</v>
      </c>
      <c r="CM37" s="7">
        <f t="shared" si="66"/>
        <v>2.0649999999999999</v>
      </c>
      <c r="CN37" s="7">
        <v>180</v>
      </c>
      <c r="CO37" s="7">
        <v>180</v>
      </c>
      <c r="CP37" s="7">
        <f t="shared" si="67"/>
        <v>180</v>
      </c>
      <c r="CQ37" s="7">
        <v>6</v>
      </c>
      <c r="CR37" s="7">
        <v>7</v>
      </c>
      <c r="CS37" s="7">
        <f t="shared" si="68"/>
        <v>6.5</v>
      </c>
      <c r="CT37" s="7">
        <v>13</v>
      </c>
      <c r="CU37" s="7">
        <v>21</v>
      </c>
      <c r="CV37" s="7">
        <f t="shared" si="51"/>
        <v>17</v>
      </c>
      <c r="CW37" s="7">
        <v>0</v>
      </c>
      <c r="CX37" s="7">
        <v>20</v>
      </c>
      <c r="CY37" s="7">
        <v>18.899999999999999</v>
      </c>
      <c r="CZ37" s="7">
        <v>11.1</v>
      </c>
      <c r="DA37" s="7">
        <v>17.100000000000001</v>
      </c>
      <c r="DB37">
        <f t="shared" si="52"/>
        <v>72</v>
      </c>
      <c r="DC37">
        <f t="shared" si="53"/>
        <v>36.25</v>
      </c>
      <c r="DE37" s="10" t="s">
        <v>89</v>
      </c>
      <c r="DF37" s="7" t="s">
        <v>44</v>
      </c>
      <c r="DG37" s="7"/>
      <c r="DH37" s="7">
        <v>2.21</v>
      </c>
      <c r="DI37" s="7">
        <v>3.72</v>
      </c>
      <c r="DJ37" s="7">
        <f t="shared" si="54"/>
        <v>2.9649999999999999</v>
      </c>
      <c r="DK37" s="7">
        <v>144</v>
      </c>
      <c r="DL37" s="7">
        <v>180</v>
      </c>
      <c r="DM37" s="7">
        <f t="shared" si="55"/>
        <v>162</v>
      </c>
      <c r="DN37" s="7">
        <v>10</v>
      </c>
      <c r="DO37" s="7">
        <v>17</v>
      </c>
      <c r="DP37" s="7">
        <f t="shared" si="56"/>
        <v>13.5</v>
      </c>
      <c r="DQ37" s="7">
        <v>6</v>
      </c>
      <c r="DR37" s="7">
        <v>18</v>
      </c>
      <c r="DS37" s="7">
        <f t="shared" si="57"/>
        <v>12</v>
      </c>
      <c r="DT37" s="7">
        <v>0</v>
      </c>
      <c r="DV37" s="10" t="s">
        <v>90</v>
      </c>
      <c r="DW37" s="7" t="s">
        <v>44</v>
      </c>
      <c r="DX37" s="7"/>
      <c r="DY37" s="7">
        <v>4.63</v>
      </c>
      <c r="DZ37" s="7">
        <v>5.18</v>
      </c>
      <c r="EA37" s="7">
        <f t="shared" si="69"/>
        <v>4.9049999999999994</v>
      </c>
      <c r="EB37" s="7">
        <v>180</v>
      </c>
      <c r="EC37" s="7">
        <v>180</v>
      </c>
      <c r="ED37" s="7">
        <f t="shared" si="70"/>
        <v>180</v>
      </c>
      <c r="EE37" s="7">
        <v>7</v>
      </c>
      <c r="EF37" s="7">
        <v>7</v>
      </c>
      <c r="EG37" s="7">
        <f t="shared" si="71"/>
        <v>7</v>
      </c>
      <c r="EH37" s="7">
        <v>13</v>
      </c>
      <c r="EI37" s="7">
        <v>7</v>
      </c>
      <c r="EJ37" s="7">
        <f t="shared" si="72"/>
        <v>10</v>
      </c>
      <c r="EK37" s="7">
        <v>0</v>
      </c>
    </row>
    <row r="38" spans="1:141" x14ac:dyDescent="0.25">
      <c r="A38" t="s">
        <v>84</v>
      </c>
      <c r="B38" t="s">
        <v>45</v>
      </c>
      <c r="J38">
        <v>8</v>
      </c>
      <c r="K38">
        <v>4</v>
      </c>
      <c r="L38">
        <f t="shared" si="58"/>
        <v>6</v>
      </c>
      <c r="M38">
        <v>14</v>
      </c>
      <c r="N38">
        <v>25</v>
      </c>
      <c r="O38">
        <f t="shared" si="49"/>
        <v>19.5</v>
      </c>
      <c r="P38">
        <v>3</v>
      </c>
      <c r="R38" t="s">
        <v>85</v>
      </c>
      <c r="S38" t="s">
        <v>45</v>
      </c>
      <c r="AA38">
        <v>8</v>
      </c>
      <c r="AB38">
        <v>4</v>
      </c>
      <c r="AC38">
        <f t="shared" si="59"/>
        <v>6</v>
      </c>
      <c r="AD38">
        <v>18</v>
      </c>
      <c r="AE38">
        <v>10</v>
      </c>
      <c r="AF38">
        <f t="shared" si="60"/>
        <v>14</v>
      </c>
      <c r="AG38">
        <v>1</v>
      </c>
      <c r="AI38" t="s">
        <v>113</v>
      </c>
      <c r="AJ38" t="s">
        <v>45</v>
      </c>
      <c r="AR38">
        <v>25</v>
      </c>
      <c r="AS38">
        <v>5</v>
      </c>
      <c r="AT38">
        <f t="shared" si="50"/>
        <v>15</v>
      </c>
      <c r="AU38">
        <v>10</v>
      </c>
      <c r="AV38">
        <v>14</v>
      </c>
      <c r="AW38">
        <f t="shared" si="61"/>
        <v>12</v>
      </c>
      <c r="AX38">
        <v>1</v>
      </c>
      <c r="BA38" t="s">
        <v>45</v>
      </c>
      <c r="BI38">
        <v>11</v>
      </c>
      <c r="BJ38">
        <v>14</v>
      </c>
      <c r="BK38">
        <f>AVERAGE(BI38,BJ38)</f>
        <v>12.5</v>
      </c>
      <c r="BL38">
        <v>13</v>
      </c>
      <c r="BM38">
        <v>16</v>
      </c>
      <c r="BN38">
        <f t="shared" si="63"/>
        <v>14.5</v>
      </c>
      <c r="BO38">
        <v>1</v>
      </c>
      <c r="BQ38" s="6"/>
      <c r="BR38" s="7" t="s">
        <v>45</v>
      </c>
      <c r="BS38" s="7"/>
      <c r="BT38" s="7"/>
      <c r="BU38" s="7"/>
      <c r="BV38" s="7"/>
      <c r="BW38" s="7"/>
      <c r="BX38" s="7"/>
      <c r="BY38" s="7"/>
      <c r="BZ38" s="7">
        <v>17</v>
      </c>
      <c r="CA38" s="7">
        <v>13</v>
      </c>
      <c r="CB38" s="7">
        <f t="shared" si="64"/>
        <v>15</v>
      </c>
      <c r="CC38" s="7">
        <v>23</v>
      </c>
      <c r="CD38" s="7">
        <v>22</v>
      </c>
      <c r="CE38" s="7">
        <f t="shared" si="65"/>
        <v>22.5</v>
      </c>
      <c r="CF38" s="8">
        <v>0</v>
      </c>
      <c r="CH38" s="10" t="s">
        <v>88</v>
      </c>
      <c r="CI38" s="7" t="s">
        <v>45</v>
      </c>
      <c r="CJ38" s="7">
        <v>510</v>
      </c>
      <c r="CK38" s="7">
        <v>2.73</v>
      </c>
      <c r="CL38" s="7">
        <v>2.11</v>
      </c>
      <c r="CM38" s="7">
        <f t="shared" si="66"/>
        <v>2.42</v>
      </c>
      <c r="CN38" s="7">
        <v>180</v>
      </c>
      <c r="CO38" s="7">
        <v>180</v>
      </c>
      <c r="CP38" s="7">
        <f t="shared" si="67"/>
        <v>180</v>
      </c>
      <c r="CQ38" s="7">
        <v>15</v>
      </c>
      <c r="CR38" s="7">
        <v>11</v>
      </c>
      <c r="CS38" s="7">
        <f t="shared" si="68"/>
        <v>13</v>
      </c>
      <c r="CT38" s="7">
        <v>18</v>
      </c>
      <c r="CU38" s="7">
        <v>23</v>
      </c>
      <c r="CV38" s="7">
        <f t="shared" si="51"/>
        <v>20.5</v>
      </c>
      <c r="CW38" s="7">
        <v>0</v>
      </c>
      <c r="CX38" s="7">
        <v>18.2</v>
      </c>
      <c r="CY38" s="7">
        <v>19.399999999999999</v>
      </c>
      <c r="CZ38" s="7">
        <v>12</v>
      </c>
      <c r="DA38" s="7">
        <v>14.8</v>
      </c>
      <c r="DB38">
        <f t="shared" si="52"/>
        <v>83</v>
      </c>
      <c r="DC38">
        <f t="shared" si="53"/>
        <v>58</v>
      </c>
      <c r="DE38" s="10" t="s">
        <v>89</v>
      </c>
      <c r="DF38" s="7" t="s">
        <v>45</v>
      </c>
      <c r="DG38" s="7"/>
      <c r="DH38" s="7">
        <v>1.89</v>
      </c>
      <c r="DI38" s="7">
        <v>1.65</v>
      </c>
      <c r="DJ38" s="7">
        <f t="shared" si="54"/>
        <v>1.77</v>
      </c>
      <c r="DK38" s="7">
        <v>180</v>
      </c>
      <c r="DL38" s="7">
        <v>94</v>
      </c>
      <c r="DM38" s="7">
        <f t="shared" si="55"/>
        <v>137</v>
      </c>
      <c r="DN38" s="7">
        <v>13</v>
      </c>
      <c r="DO38" s="7">
        <v>15</v>
      </c>
      <c r="DP38" s="7">
        <f t="shared" si="56"/>
        <v>14</v>
      </c>
      <c r="DQ38" s="7">
        <v>13</v>
      </c>
      <c r="DR38" s="7">
        <v>12</v>
      </c>
      <c r="DS38" s="7">
        <f t="shared" si="57"/>
        <v>12.5</v>
      </c>
      <c r="DT38" s="7">
        <v>0</v>
      </c>
      <c r="DV38" s="10" t="s">
        <v>90</v>
      </c>
      <c r="DW38" s="7" t="s">
        <v>45</v>
      </c>
      <c r="DX38" s="7"/>
      <c r="DY38" s="7">
        <v>4.18</v>
      </c>
      <c r="DZ38" s="7">
        <v>4.38</v>
      </c>
      <c r="EA38" s="7">
        <f t="shared" si="69"/>
        <v>4.2799999999999994</v>
      </c>
      <c r="EB38" s="7">
        <v>180</v>
      </c>
      <c r="EC38" s="7">
        <v>180</v>
      </c>
      <c r="ED38" s="7">
        <f t="shared" si="70"/>
        <v>180</v>
      </c>
      <c r="EE38" s="7">
        <v>8</v>
      </c>
      <c r="EF38" s="7">
        <v>7</v>
      </c>
      <c r="EG38" s="7">
        <f t="shared" si="71"/>
        <v>7.5</v>
      </c>
      <c r="EH38" s="7">
        <v>22</v>
      </c>
      <c r="EI38" s="7">
        <v>16</v>
      </c>
      <c r="EJ38" s="7">
        <f t="shared" si="72"/>
        <v>19</v>
      </c>
      <c r="EK38" s="7">
        <v>0</v>
      </c>
    </row>
    <row r="39" spans="1:141" x14ac:dyDescent="0.25">
      <c r="BQ39" s="6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 t="e">
        <f t="shared" si="64"/>
        <v>#DIV/0!</v>
      </c>
      <c r="CC39" s="7"/>
      <c r="CD39" s="7"/>
      <c r="CE39" s="7" t="e">
        <f t="shared" si="65"/>
        <v>#DIV/0!</v>
      </c>
      <c r="CF39" s="8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 t="e">
        <f t="shared" si="68"/>
        <v>#DIV/0!</v>
      </c>
      <c r="CT39" s="7"/>
      <c r="CU39" s="7"/>
      <c r="CV39" s="7" t="e">
        <f t="shared" si="51"/>
        <v>#DIV/0!</v>
      </c>
      <c r="CW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V39" s="7"/>
      <c r="DW39" s="7"/>
      <c r="DX39" s="7"/>
      <c r="DY39" s="7"/>
      <c r="DZ39" s="7"/>
      <c r="EA39" s="7" t="e">
        <f t="shared" si="69"/>
        <v>#DIV/0!</v>
      </c>
      <c r="EB39" s="7"/>
      <c r="EC39" s="7"/>
      <c r="ED39" s="7" t="e">
        <f t="shared" si="70"/>
        <v>#DIV/0!</v>
      </c>
      <c r="EE39" s="7"/>
      <c r="EF39" s="7"/>
      <c r="EG39" s="7" t="e">
        <f t="shared" si="71"/>
        <v>#DIV/0!</v>
      </c>
      <c r="EH39" s="7"/>
      <c r="EI39" s="7"/>
      <c r="EJ39" s="7" t="e">
        <f t="shared" si="72"/>
        <v>#DIV/0!</v>
      </c>
      <c r="EK39" s="7"/>
    </row>
    <row r="40" spans="1:141" x14ac:dyDescent="0.25">
      <c r="BQ40" s="6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8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</row>
    <row r="41" spans="1:141" x14ac:dyDescent="0.25">
      <c r="BQ41" s="6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8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</row>
    <row r="42" spans="1:141" x14ac:dyDescent="0.25">
      <c r="A42" t="s">
        <v>6</v>
      </c>
      <c r="B42" t="s">
        <v>5</v>
      </c>
      <c r="R42" t="s">
        <v>6</v>
      </c>
      <c r="S42" t="s">
        <v>5</v>
      </c>
      <c r="AI42" t="s">
        <v>6</v>
      </c>
      <c r="AJ42" t="s">
        <v>5</v>
      </c>
      <c r="AZ42" t="s">
        <v>6</v>
      </c>
      <c r="BA42" t="s">
        <v>5</v>
      </c>
      <c r="BQ42" s="6" t="s">
        <v>6</v>
      </c>
      <c r="BR42" s="7" t="s">
        <v>5</v>
      </c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8"/>
      <c r="CH42" s="7" t="s">
        <v>6</v>
      </c>
      <c r="CI42" s="7" t="s">
        <v>5</v>
      </c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DE42" s="7" t="s">
        <v>6</v>
      </c>
      <c r="DF42" s="7" t="s">
        <v>5</v>
      </c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V42" s="7" t="s">
        <v>6</v>
      </c>
      <c r="DW42" s="7" t="s">
        <v>5</v>
      </c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</row>
    <row r="43" spans="1:141" ht="75" x14ac:dyDescent="0.25">
      <c r="B43" t="s">
        <v>20</v>
      </c>
      <c r="C43" t="s">
        <v>52</v>
      </c>
      <c r="D43" t="s">
        <v>53</v>
      </c>
      <c r="E43" t="s">
        <v>54</v>
      </c>
      <c r="F43" t="s">
        <v>56</v>
      </c>
      <c r="G43" t="s">
        <v>55</v>
      </c>
      <c r="H43" t="s">
        <v>57</v>
      </c>
      <c r="I43" t="s">
        <v>58</v>
      </c>
      <c r="J43" t="s">
        <v>61</v>
      </c>
      <c r="K43" t="s">
        <v>62</v>
      </c>
      <c r="L43" t="s">
        <v>65</v>
      </c>
      <c r="M43" t="s">
        <v>63</v>
      </c>
      <c r="N43" t="s">
        <v>64</v>
      </c>
      <c r="O43" t="s">
        <v>60</v>
      </c>
      <c r="P43" t="s">
        <v>70</v>
      </c>
      <c r="S43" t="s">
        <v>20</v>
      </c>
      <c r="T43" t="s">
        <v>52</v>
      </c>
      <c r="U43" t="s">
        <v>53</v>
      </c>
      <c r="V43" t="s">
        <v>54</v>
      </c>
      <c r="W43" t="s">
        <v>56</v>
      </c>
      <c r="X43" t="s">
        <v>55</v>
      </c>
      <c r="Y43" t="s">
        <v>57</v>
      </c>
      <c r="Z43" t="s">
        <v>58</v>
      </c>
      <c r="AA43" t="s">
        <v>61</v>
      </c>
      <c r="AB43" t="s">
        <v>62</v>
      </c>
      <c r="AC43" t="s">
        <v>65</v>
      </c>
      <c r="AD43" t="s">
        <v>63</v>
      </c>
      <c r="AE43" t="s">
        <v>64</v>
      </c>
      <c r="AF43" t="s">
        <v>60</v>
      </c>
      <c r="AG43" t="s">
        <v>70</v>
      </c>
      <c r="AJ43" t="s">
        <v>20</v>
      </c>
      <c r="AK43" t="s">
        <v>52</v>
      </c>
      <c r="AL43" t="s">
        <v>53</v>
      </c>
      <c r="AM43" t="s">
        <v>54</v>
      </c>
      <c r="AN43" t="s">
        <v>56</v>
      </c>
      <c r="AO43" t="s">
        <v>55</v>
      </c>
      <c r="AP43" t="s">
        <v>57</v>
      </c>
      <c r="AQ43" t="s">
        <v>58</v>
      </c>
      <c r="AR43" t="s">
        <v>61</v>
      </c>
      <c r="AS43" t="s">
        <v>62</v>
      </c>
      <c r="AT43" t="s">
        <v>65</v>
      </c>
      <c r="AU43" t="s">
        <v>63</v>
      </c>
      <c r="AV43" t="s">
        <v>64</v>
      </c>
      <c r="AW43" t="s">
        <v>60</v>
      </c>
      <c r="AX43" t="s">
        <v>70</v>
      </c>
      <c r="BA43" t="s">
        <v>20</v>
      </c>
      <c r="BB43" t="s">
        <v>52</v>
      </c>
      <c r="BC43" t="s">
        <v>53</v>
      </c>
      <c r="BD43" t="s">
        <v>54</v>
      </c>
      <c r="BE43" t="s">
        <v>56</v>
      </c>
      <c r="BF43" t="s">
        <v>55</v>
      </c>
      <c r="BG43" t="s">
        <v>57</v>
      </c>
      <c r="BH43" t="s">
        <v>58</v>
      </c>
      <c r="BI43" t="s">
        <v>61</v>
      </c>
      <c r="BJ43" t="s">
        <v>62</v>
      </c>
      <c r="BK43" t="s">
        <v>65</v>
      </c>
      <c r="BL43" t="s">
        <v>63</v>
      </c>
      <c r="BM43" t="s">
        <v>64</v>
      </c>
      <c r="BN43" t="s">
        <v>60</v>
      </c>
      <c r="BO43" t="s">
        <v>70</v>
      </c>
      <c r="BQ43" s="6"/>
      <c r="BR43" s="7" t="s">
        <v>20</v>
      </c>
      <c r="BS43" s="7" t="s">
        <v>52</v>
      </c>
      <c r="BT43" s="7" t="s">
        <v>53</v>
      </c>
      <c r="BU43" s="7" t="s">
        <v>54</v>
      </c>
      <c r="BV43" s="7" t="s">
        <v>56</v>
      </c>
      <c r="BW43" s="7" t="s">
        <v>55</v>
      </c>
      <c r="BX43" s="7" t="s">
        <v>57</v>
      </c>
      <c r="BY43" s="7" t="s">
        <v>58</v>
      </c>
      <c r="BZ43" s="7" t="s">
        <v>61</v>
      </c>
      <c r="CA43" s="7" t="s">
        <v>62</v>
      </c>
      <c r="CB43" s="7" t="s">
        <v>65</v>
      </c>
      <c r="CC43" s="7" t="s">
        <v>63</v>
      </c>
      <c r="CD43" s="7" t="s">
        <v>64</v>
      </c>
      <c r="CE43" s="7" t="s">
        <v>60</v>
      </c>
      <c r="CF43" s="8" t="s">
        <v>70</v>
      </c>
      <c r="CH43" s="23"/>
      <c r="CI43" s="23" t="s">
        <v>20</v>
      </c>
      <c r="CJ43" s="23" t="s">
        <v>52</v>
      </c>
      <c r="CK43" s="23" t="s">
        <v>53</v>
      </c>
      <c r="CL43" s="23" t="s">
        <v>54</v>
      </c>
      <c r="CM43" s="25" t="s">
        <v>56</v>
      </c>
      <c r="CN43" s="23" t="s">
        <v>55</v>
      </c>
      <c r="CO43" s="23" t="s">
        <v>57</v>
      </c>
      <c r="CP43" s="25" t="s">
        <v>58</v>
      </c>
      <c r="CQ43" s="23" t="s">
        <v>61</v>
      </c>
      <c r="CR43" s="23" t="s">
        <v>62</v>
      </c>
      <c r="CS43" s="25" t="s">
        <v>65</v>
      </c>
      <c r="CT43" s="23" t="s">
        <v>63</v>
      </c>
      <c r="CU43" s="23" t="s">
        <v>64</v>
      </c>
      <c r="CV43" s="25" t="s">
        <v>60</v>
      </c>
      <c r="CW43" s="23" t="s">
        <v>70</v>
      </c>
      <c r="CX43" s="24" t="s">
        <v>126</v>
      </c>
      <c r="CY43" s="24" t="s">
        <v>128</v>
      </c>
      <c r="CZ43" s="24" t="s">
        <v>127</v>
      </c>
      <c r="DA43" s="24" t="s">
        <v>129</v>
      </c>
      <c r="DB43" s="24" t="s">
        <v>139</v>
      </c>
      <c r="DC43" s="24" t="s">
        <v>140</v>
      </c>
      <c r="DE43" s="27"/>
      <c r="DF43" s="27" t="s">
        <v>20</v>
      </c>
      <c r="DG43" s="27" t="s">
        <v>52</v>
      </c>
      <c r="DH43" s="27" t="s">
        <v>53</v>
      </c>
      <c r="DI43" s="27" t="s">
        <v>54</v>
      </c>
      <c r="DJ43" s="28" t="s">
        <v>56</v>
      </c>
      <c r="DK43" s="27" t="s">
        <v>55</v>
      </c>
      <c r="DL43" s="27" t="s">
        <v>57</v>
      </c>
      <c r="DM43" s="28" t="s">
        <v>58</v>
      </c>
      <c r="DN43" s="27" t="s">
        <v>61</v>
      </c>
      <c r="DO43" s="27" t="s">
        <v>62</v>
      </c>
      <c r="DP43" s="28" t="s">
        <v>65</v>
      </c>
      <c r="DQ43" s="27" t="s">
        <v>63</v>
      </c>
      <c r="DR43" s="27" t="s">
        <v>64</v>
      </c>
      <c r="DS43" s="28" t="s">
        <v>60</v>
      </c>
      <c r="DT43" s="27" t="s">
        <v>70</v>
      </c>
      <c r="DV43" s="29"/>
      <c r="DW43" s="29" t="s">
        <v>20</v>
      </c>
      <c r="DX43" s="29" t="s">
        <v>52</v>
      </c>
      <c r="DY43" s="29" t="s">
        <v>53</v>
      </c>
      <c r="DZ43" s="29" t="s">
        <v>54</v>
      </c>
      <c r="EA43" s="31" t="s">
        <v>56</v>
      </c>
      <c r="EB43" s="29" t="s">
        <v>55</v>
      </c>
      <c r="EC43" s="29" t="s">
        <v>57</v>
      </c>
      <c r="ED43" s="31" t="s">
        <v>58</v>
      </c>
      <c r="EE43" s="29" t="s">
        <v>61</v>
      </c>
      <c r="EF43" s="29" t="s">
        <v>62</v>
      </c>
      <c r="EG43" s="31" t="s">
        <v>65</v>
      </c>
      <c r="EH43" s="29" t="s">
        <v>63</v>
      </c>
      <c r="EI43" s="29" t="s">
        <v>64</v>
      </c>
      <c r="EJ43" s="31" t="s">
        <v>60</v>
      </c>
      <c r="EK43" s="29" t="s">
        <v>70</v>
      </c>
    </row>
    <row r="44" spans="1:141" x14ac:dyDescent="0.25">
      <c r="A44" t="s">
        <v>100</v>
      </c>
      <c r="B44" t="s">
        <v>21</v>
      </c>
      <c r="J44">
        <v>22</v>
      </c>
      <c r="K44">
        <v>13</v>
      </c>
      <c r="L44">
        <f>AVERAGE(J44,K44)</f>
        <v>17.5</v>
      </c>
      <c r="M44">
        <v>11</v>
      </c>
      <c r="N44">
        <v>12</v>
      </c>
      <c r="O44">
        <f>AVERAGE(M44,N44)</f>
        <v>11.5</v>
      </c>
      <c r="P44">
        <v>1</v>
      </c>
      <c r="R44" t="s">
        <v>101</v>
      </c>
      <c r="S44" t="s">
        <v>21</v>
      </c>
      <c r="AA44">
        <v>23</v>
      </c>
      <c r="AB44">
        <v>23</v>
      </c>
      <c r="AC44">
        <f>AVERAGE(AA44,AB44)</f>
        <v>23</v>
      </c>
      <c r="AD44">
        <v>23</v>
      </c>
      <c r="AE44">
        <v>16</v>
      </c>
      <c r="AF44">
        <f>AVERAGE(AD44,AE44)</f>
        <v>19.5</v>
      </c>
      <c r="AG44">
        <v>0</v>
      </c>
      <c r="AI44" t="s">
        <v>102</v>
      </c>
      <c r="AJ44" t="s">
        <v>21</v>
      </c>
      <c r="AR44">
        <v>17</v>
      </c>
      <c r="AS44">
        <v>33</v>
      </c>
      <c r="AT44">
        <f>AVERAGE(AR44,AS44)</f>
        <v>25</v>
      </c>
      <c r="AU44">
        <v>8</v>
      </c>
      <c r="AV44">
        <v>25</v>
      </c>
      <c r="AW44">
        <f>AVERAGE(AU44,AV44)</f>
        <v>16.5</v>
      </c>
      <c r="AX44">
        <v>0</v>
      </c>
      <c r="BA44" t="s">
        <v>21</v>
      </c>
      <c r="BI44">
        <v>26</v>
      </c>
      <c r="BJ44">
        <v>30</v>
      </c>
      <c r="BK44">
        <f>AVERAGE(BI44,BJ44)</f>
        <v>28</v>
      </c>
      <c r="BL44">
        <v>10</v>
      </c>
      <c r="BM44">
        <v>12</v>
      </c>
      <c r="BN44">
        <f>AVERAGE(BL44,BM44)</f>
        <v>11</v>
      </c>
      <c r="BO44">
        <v>0</v>
      </c>
      <c r="BQ44" s="6"/>
      <c r="BR44" s="7" t="s">
        <v>21</v>
      </c>
      <c r="BS44" s="7"/>
      <c r="BT44" s="7"/>
      <c r="BU44" s="7"/>
      <c r="BV44" s="7"/>
      <c r="BW44" s="7"/>
      <c r="BX44" s="7"/>
      <c r="BY44" s="7"/>
      <c r="BZ44" s="7">
        <v>13</v>
      </c>
      <c r="CA44" s="7">
        <v>33</v>
      </c>
      <c r="CB44" s="7">
        <f>AVERAGE(BZ44:CA44)</f>
        <v>23</v>
      </c>
      <c r="CC44" s="7">
        <v>10</v>
      </c>
      <c r="CD44" s="7">
        <v>30</v>
      </c>
      <c r="CE44" s="7">
        <f>AVERAGE(CC44:CD44)</f>
        <v>20</v>
      </c>
      <c r="CF44" s="8">
        <v>0</v>
      </c>
      <c r="CH44" s="10" t="s">
        <v>103</v>
      </c>
      <c r="CI44" s="7" t="s">
        <v>21</v>
      </c>
      <c r="CJ44" s="7">
        <v>444</v>
      </c>
      <c r="CK44" s="7">
        <v>1.86</v>
      </c>
      <c r="CL44" s="7">
        <v>2.2799999999999998</v>
      </c>
      <c r="CM44" s="7">
        <f>AVERAGE(CK44,CL44)</f>
        <v>2.0699999999999998</v>
      </c>
      <c r="CN44" s="7">
        <v>180</v>
      </c>
      <c r="CO44" s="7">
        <v>180</v>
      </c>
      <c r="CP44" s="7">
        <f>AVERAGE(CN44,CO44)</f>
        <v>180</v>
      </c>
      <c r="CQ44" s="7">
        <v>16</v>
      </c>
      <c r="CR44" s="7">
        <v>9</v>
      </c>
      <c r="CS44" s="7">
        <f t="shared" ref="CS44:CS51" si="73">AVERAGE(CQ44,CR44)</f>
        <v>12.5</v>
      </c>
      <c r="CT44" s="7">
        <v>14</v>
      </c>
      <c r="CU44" s="7">
        <v>12</v>
      </c>
      <c r="CV44" s="7">
        <f t="shared" ref="CV44:CV51" si="74">AVERAGE(CT44,CU44)</f>
        <v>13</v>
      </c>
      <c r="CW44" s="7">
        <v>0</v>
      </c>
      <c r="CX44" s="7">
        <v>18.7</v>
      </c>
      <c r="CY44" s="7">
        <v>21.1</v>
      </c>
      <c r="CZ44" s="7">
        <v>13.6</v>
      </c>
      <c r="DA44" s="7">
        <v>16.5</v>
      </c>
      <c r="DB44">
        <f t="shared" ref="DB44:DB51" si="75">0.5*(CV44+O44)+AF44+AW44+BN44+CE44</f>
        <v>79.25</v>
      </c>
      <c r="DC44">
        <f t="shared" ref="DC44:DC51" si="76">0.5*(CS44+L44)+AC44+AT44+BK44+CB44</f>
        <v>114</v>
      </c>
      <c r="DE44" s="10" t="s">
        <v>104</v>
      </c>
      <c r="DF44" s="7" t="s">
        <v>21</v>
      </c>
      <c r="DG44" s="7"/>
      <c r="DH44" s="7">
        <v>2.9</v>
      </c>
      <c r="DI44" s="7">
        <v>2.31</v>
      </c>
      <c r="DJ44" s="7">
        <f>AVERAGE(DH44,DI44)</f>
        <v>2.605</v>
      </c>
      <c r="DK44" s="7">
        <v>180</v>
      </c>
      <c r="DL44" s="7">
        <v>180</v>
      </c>
      <c r="DM44" s="7">
        <f>AVERAGE(DK44,DL44)</f>
        <v>180</v>
      </c>
      <c r="DN44" s="7">
        <v>5</v>
      </c>
      <c r="DO44" s="7">
        <v>10</v>
      </c>
      <c r="DP44" s="7">
        <f>AVERAGE(DN44,DO44)</f>
        <v>7.5</v>
      </c>
      <c r="DQ44" s="7">
        <v>9</v>
      </c>
      <c r="DR44" s="7">
        <v>8</v>
      </c>
      <c r="DS44" s="7">
        <f>AVERAGE(DQ44,DR44)</f>
        <v>8.5</v>
      </c>
      <c r="DT44" s="7">
        <v>0</v>
      </c>
      <c r="DV44" s="10" t="s">
        <v>105</v>
      </c>
      <c r="DW44" s="7" t="s">
        <v>21</v>
      </c>
      <c r="DX44" s="7"/>
      <c r="DY44" s="7">
        <v>3.05</v>
      </c>
      <c r="DZ44" s="7">
        <v>2.44</v>
      </c>
      <c r="EA44" s="7">
        <f>AVERAGE(DY44,DZ44)</f>
        <v>2.7450000000000001</v>
      </c>
      <c r="EB44" s="7">
        <v>180</v>
      </c>
      <c r="EC44" s="7">
        <v>180</v>
      </c>
      <c r="ED44" s="7">
        <f>AVERAGE(EB44,EC44)</f>
        <v>180</v>
      </c>
      <c r="EE44" s="7">
        <v>10</v>
      </c>
      <c r="EF44" s="7">
        <v>17</v>
      </c>
      <c r="EG44" s="7">
        <f>AVERAGE(EE44,EF44)</f>
        <v>13.5</v>
      </c>
      <c r="EH44" s="7">
        <v>24</v>
      </c>
      <c r="EI44" s="7">
        <v>16</v>
      </c>
      <c r="EJ44" s="7">
        <f>AVERAGE(EH44,EI44)</f>
        <v>20</v>
      </c>
      <c r="EK44" s="7">
        <v>0</v>
      </c>
    </row>
    <row r="45" spans="1:141" x14ac:dyDescent="0.25">
      <c r="A45" t="s">
        <v>100</v>
      </c>
      <c r="B45" t="s">
        <v>22</v>
      </c>
      <c r="J45">
        <v>11</v>
      </c>
      <c r="K45">
        <v>9</v>
      </c>
      <c r="L45">
        <f>AVERAGE(J45,K45)</f>
        <v>10</v>
      </c>
      <c r="M45">
        <v>14</v>
      </c>
      <c r="N45">
        <v>6</v>
      </c>
      <c r="O45">
        <f t="shared" ref="O45:O51" si="77">AVERAGE(M45,N45)</f>
        <v>10</v>
      </c>
      <c r="P45">
        <v>1</v>
      </c>
      <c r="R45" t="s">
        <v>101</v>
      </c>
      <c r="S45" t="s">
        <v>22</v>
      </c>
      <c r="AA45">
        <v>12</v>
      </c>
      <c r="AB45">
        <v>16</v>
      </c>
      <c r="AC45">
        <f t="shared" ref="AC45:AC51" si="78">AVERAGE(AA45,AB45)</f>
        <v>14</v>
      </c>
      <c r="AD45">
        <v>18</v>
      </c>
      <c r="AE45">
        <v>11</v>
      </c>
      <c r="AF45">
        <f t="shared" ref="AF45:AF51" si="79">AVERAGE(AD45,AE45)</f>
        <v>14.5</v>
      </c>
      <c r="AG45">
        <v>1</v>
      </c>
      <c r="AI45" t="s">
        <v>106</v>
      </c>
      <c r="AJ45" t="s">
        <v>22</v>
      </c>
      <c r="AR45">
        <v>25</v>
      </c>
      <c r="AS45">
        <v>15</v>
      </c>
      <c r="AT45">
        <f t="shared" ref="AT45:AT50" si="80">AVERAGE(AR45,AS45)</f>
        <v>20</v>
      </c>
      <c r="AU45">
        <v>15</v>
      </c>
      <c r="AV45">
        <v>18</v>
      </c>
      <c r="AW45">
        <f t="shared" ref="AW45:AW51" si="81">AVERAGE(AU45,AV45)</f>
        <v>16.5</v>
      </c>
      <c r="AX45">
        <v>1</v>
      </c>
      <c r="BA45" t="s">
        <v>22</v>
      </c>
      <c r="BI45">
        <v>34</v>
      </c>
      <c r="BJ45">
        <v>7</v>
      </c>
      <c r="BK45">
        <f t="shared" ref="BK45:BK51" si="82">AVERAGE(BI45,BJ45)</f>
        <v>20.5</v>
      </c>
      <c r="BL45">
        <v>18</v>
      </c>
      <c r="BM45">
        <v>13</v>
      </c>
      <c r="BN45">
        <f t="shared" ref="BN45:BN51" si="83">AVERAGE(BL45,BM45)</f>
        <v>15.5</v>
      </c>
      <c r="BO45">
        <v>0.5</v>
      </c>
      <c r="BQ45" s="6"/>
      <c r="BR45" s="7" t="s">
        <v>22</v>
      </c>
      <c r="BS45" s="7"/>
      <c r="BT45" s="7"/>
      <c r="BU45" s="7"/>
      <c r="BV45" s="7"/>
      <c r="BW45" s="7"/>
      <c r="BX45" s="7"/>
      <c r="BY45" s="7"/>
      <c r="BZ45" s="7">
        <v>22</v>
      </c>
      <c r="CA45" s="7">
        <v>16</v>
      </c>
      <c r="CB45" s="7">
        <f t="shared" ref="CB45:CB51" si="84">AVERAGE(BZ45:CA45)</f>
        <v>19</v>
      </c>
      <c r="CC45" s="7">
        <v>10</v>
      </c>
      <c r="CD45" s="7">
        <v>17</v>
      </c>
      <c r="CE45" s="7">
        <f t="shared" ref="CE45:CE51" si="85">AVERAGE(CC45:CD45)</f>
        <v>13.5</v>
      </c>
      <c r="CF45" s="8">
        <v>0</v>
      </c>
      <c r="CH45" s="10" t="s">
        <v>103</v>
      </c>
      <c r="CI45" s="7" t="s">
        <v>22</v>
      </c>
      <c r="CJ45" s="7">
        <v>500</v>
      </c>
      <c r="CK45" s="7">
        <v>2.14</v>
      </c>
      <c r="CL45" s="7">
        <v>2.33</v>
      </c>
      <c r="CM45" s="7">
        <f t="shared" ref="CM45:CM51" si="86">AVERAGE(CK45,CL45)</f>
        <v>2.2350000000000003</v>
      </c>
      <c r="CN45" s="7">
        <v>180</v>
      </c>
      <c r="CO45" s="7">
        <v>180</v>
      </c>
      <c r="CP45" s="7">
        <f t="shared" ref="CP45:CP51" si="87">AVERAGE(CN45,CO45)</f>
        <v>180</v>
      </c>
      <c r="CQ45" s="7">
        <v>25</v>
      </c>
      <c r="CR45" s="7">
        <v>23</v>
      </c>
      <c r="CS45" s="7">
        <f t="shared" si="73"/>
        <v>24</v>
      </c>
      <c r="CT45" s="7">
        <v>22</v>
      </c>
      <c r="CU45" s="7">
        <v>13</v>
      </c>
      <c r="CV45" s="7">
        <f t="shared" si="74"/>
        <v>17.5</v>
      </c>
      <c r="CW45" s="7">
        <v>0</v>
      </c>
      <c r="CX45" s="7">
        <v>18.2</v>
      </c>
      <c r="CY45" s="7">
        <v>18.5</v>
      </c>
      <c r="CZ45" s="7">
        <v>12.4</v>
      </c>
      <c r="DA45" s="7">
        <v>14.9</v>
      </c>
      <c r="DB45">
        <f t="shared" si="75"/>
        <v>73.75</v>
      </c>
      <c r="DC45">
        <f t="shared" si="76"/>
        <v>90.5</v>
      </c>
      <c r="DE45" s="10" t="s">
        <v>104</v>
      </c>
      <c r="DF45" s="7" t="s">
        <v>22</v>
      </c>
      <c r="DG45" s="7"/>
      <c r="DH45" s="7">
        <v>1.77</v>
      </c>
      <c r="DI45" s="7">
        <v>1.64</v>
      </c>
      <c r="DJ45" s="7">
        <f t="shared" ref="DJ45:DJ52" si="88">AVERAGE(DH45,DI45)</f>
        <v>1.7050000000000001</v>
      </c>
      <c r="DK45" s="7">
        <v>180</v>
      </c>
      <c r="DL45" s="7">
        <v>180</v>
      </c>
      <c r="DM45" s="7">
        <f t="shared" ref="DM45:DM52" si="89">AVERAGE(DK45,DL45)</f>
        <v>180</v>
      </c>
      <c r="DN45" s="7">
        <v>9</v>
      </c>
      <c r="DO45" s="7">
        <v>25</v>
      </c>
      <c r="DP45" s="7">
        <f t="shared" ref="DP45:DP52" si="90">AVERAGE(DN45,DO45)</f>
        <v>17</v>
      </c>
      <c r="DQ45" s="7">
        <v>13</v>
      </c>
      <c r="DR45" s="7">
        <v>13</v>
      </c>
      <c r="DS45" s="7">
        <f t="shared" ref="DS45:DS52" si="91">AVERAGE(DQ45,DR45)</f>
        <v>13</v>
      </c>
      <c r="DT45" s="7">
        <v>0</v>
      </c>
      <c r="DV45" s="10" t="s">
        <v>105</v>
      </c>
      <c r="DW45" s="7" t="s">
        <v>22</v>
      </c>
      <c r="DX45" s="7"/>
      <c r="DY45" s="7">
        <v>2.0299999999999998</v>
      </c>
      <c r="DZ45" s="7">
        <v>2.5499999999999998</v>
      </c>
      <c r="EA45" s="7">
        <f t="shared" ref="EA45:EA52" si="92">AVERAGE(DY45,DZ45)</f>
        <v>2.29</v>
      </c>
      <c r="EB45" s="7">
        <v>180</v>
      </c>
      <c r="EC45" s="7">
        <v>180</v>
      </c>
      <c r="ED45" s="7">
        <f t="shared" ref="ED45:ED52" si="93">AVERAGE(EB45,EC45)</f>
        <v>180</v>
      </c>
      <c r="EE45" s="7">
        <v>16</v>
      </c>
      <c r="EF45" s="7">
        <v>14</v>
      </c>
      <c r="EG45" s="7">
        <f t="shared" ref="EG45:EG52" si="94">AVERAGE(EE45,EF45)</f>
        <v>15</v>
      </c>
      <c r="EH45" s="7">
        <v>18</v>
      </c>
      <c r="EI45" s="7">
        <v>18</v>
      </c>
      <c r="EJ45" s="7">
        <f t="shared" ref="EJ45:EJ52" si="95">AVERAGE(EH45,EI45)</f>
        <v>18</v>
      </c>
      <c r="EK45" s="7">
        <v>0</v>
      </c>
    </row>
    <row r="46" spans="1:141" x14ac:dyDescent="0.25">
      <c r="A46" t="s">
        <v>100</v>
      </c>
      <c r="B46" t="s">
        <v>23</v>
      </c>
      <c r="J46">
        <v>12</v>
      </c>
      <c r="K46">
        <v>8</v>
      </c>
      <c r="L46">
        <f t="shared" ref="L46:L51" si="96">AVERAGE(J46,K46)</f>
        <v>10</v>
      </c>
      <c r="M46">
        <v>15</v>
      </c>
      <c r="N46">
        <v>18</v>
      </c>
      <c r="O46">
        <f t="shared" si="77"/>
        <v>16.5</v>
      </c>
      <c r="P46">
        <v>1.5</v>
      </c>
      <c r="R46" t="s">
        <v>101</v>
      </c>
      <c r="S46" t="s">
        <v>23</v>
      </c>
      <c r="AA46">
        <v>16</v>
      </c>
      <c r="AB46">
        <v>6</v>
      </c>
      <c r="AC46">
        <f t="shared" si="78"/>
        <v>11</v>
      </c>
      <c r="AD46">
        <v>17</v>
      </c>
      <c r="AE46">
        <v>8</v>
      </c>
      <c r="AF46">
        <f t="shared" si="79"/>
        <v>12.5</v>
      </c>
      <c r="AG46">
        <v>1</v>
      </c>
      <c r="AI46" t="s">
        <v>107</v>
      </c>
      <c r="AJ46" t="s">
        <v>23</v>
      </c>
      <c r="AR46">
        <v>8</v>
      </c>
      <c r="AS46">
        <v>7</v>
      </c>
      <c r="AT46">
        <f t="shared" si="80"/>
        <v>7.5</v>
      </c>
      <c r="AU46">
        <v>13</v>
      </c>
      <c r="AV46">
        <v>23</v>
      </c>
      <c r="AW46">
        <f t="shared" si="81"/>
        <v>18</v>
      </c>
      <c r="AX46">
        <v>1</v>
      </c>
      <c r="BA46" t="s">
        <v>23</v>
      </c>
      <c r="BI46">
        <v>5</v>
      </c>
      <c r="BJ46">
        <v>9</v>
      </c>
      <c r="BK46">
        <f t="shared" si="82"/>
        <v>7</v>
      </c>
      <c r="BL46">
        <v>22</v>
      </c>
      <c r="BM46">
        <v>21</v>
      </c>
      <c r="BN46">
        <f t="shared" si="83"/>
        <v>21.5</v>
      </c>
      <c r="BO46">
        <v>0</v>
      </c>
      <c r="BQ46" s="6"/>
      <c r="BR46" s="7" t="s">
        <v>23</v>
      </c>
      <c r="BS46" s="7"/>
      <c r="BT46" s="7"/>
      <c r="BU46" s="7"/>
      <c r="BV46" s="7"/>
      <c r="BW46" s="7"/>
      <c r="BX46" s="7"/>
      <c r="BY46" s="7"/>
      <c r="BZ46" s="7">
        <v>10</v>
      </c>
      <c r="CA46" s="7">
        <v>11</v>
      </c>
      <c r="CB46" s="7">
        <f t="shared" si="84"/>
        <v>10.5</v>
      </c>
      <c r="CC46" s="7">
        <v>24</v>
      </c>
      <c r="CD46" s="7">
        <v>36</v>
      </c>
      <c r="CE46" s="7">
        <f t="shared" si="85"/>
        <v>30</v>
      </c>
      <c r="CF46" s="8">
        <v>0</v>
      </c>
      <c r="CH46" s="10" t="s">
        <v>103</v>
      </c>
      <c r="CI46" s="7" t="s">
        <v>23</v>
      </c>
      <c r="CJ46" s="7">
        <v>380</v>
      </c>
      <c r="CK46" s="7">
        <v>2.5</v>
      </c>
      <c r="CL46" s="7">
        <v>2.77</v>
      </c>
      <c r="CM46" s="7">
        <f t="shared" si="86"/>
        <v>2.6349999999999998</v>
      </c>
      <c r="CN46" s="7">
        <v>180</v>
      </c>
      <c r="CO46" s="7">
        <v>180</v>
      </c>
      <c r="CP46" s="7">
        <f t="shared" si="87"/>
        <v>180</v>
      </c>
      <c r="CQ46" s="7">
        <v>18</v>
      </c>
      <c r="CR46" s="7">
        <v>11</v>
      </c>
      <c r="CS46" s="7">
        <f t="shared" si="73"/>
        <v>14.5</v>
      </c>
      <c r="CT46" s="7">
        <v>20</v>
      </c>
      <c r="CU46" s="7">
        <v>23</v>
      </c>
      <c r="CV46" s="7">
        <f t="shared" si="74"/>
        <v>21.5</v>
      </c>
      <c r="CW46" s="7">
        <v>0</v>
      </c>
      <c r="CX46" s="7">
        <v>17.7</v>
      </c>
      <c r="CY46" s="7">
        <v>18.3</v>
      </c>
      <c r="CZ46" s="7">
        <v>12.2</v>
      </c>
      <c r="DA46" s="7">
        <v>13</v>
      </c>
      <c r="DB46">
        <f t="shared" si="75"/>
        <v>101</v>
      </c>
      <c r="DC46">
        <f t="shared" si="76"/>
        <v>48.25</v>
      </c>
      <c r="DE46" s="10" t="s">
        <v>104</v>
      </c>
      <c r="DF46" s="7" t="s">
        <v>23</v>
      </c>
      <c r="DG46" s="7"/>
      <c r="DH46" s="7">
        <v>2.36</v>
      </c>
      <c r="DI46" s="7">
        <v>2.34</v>
      </c>
      <c r="DJ46" s="7">
        <f t="shared" si="88"/>
        <v>2.3499999999999996</v>
      </c>
      <c r="DK46" s="7">
        <v>180</v>
      </c>
      <c r="DL46" s="7">
        <v>180</v>
      </c>
      <c r="DM46" s="7">
        <f t="shared" si="89"/>
        <v>180</v>
      </c>
      <c r="DN46" s="7">
        <v>13</v>
      </c>
      <c r="DO46" s="7">
        <v>13</v>
      </c>
      <c r="DP46" s="7">
        <f t="shared" si="90"/>
        <v>13</v>
      </c>
      <c r="DQ46" s="7">
        <v>14</v>
      </c>
      <c r="DR46" s="7">
        <v>12</v>
      </c>
      <c r="DS46" s="7">
        <f t="shared" si="91"/>
        <v>13</v>
      </c>
      <c r="DT46" s="7">
        <v>0</v>
      </c>
      <c r="DV46" s="10" t="s">
        <v>105</v>
      </c>
      <c r="DW46" s="7" t="s">
        <v>23</v>
      </c>
      <c r="DX46" s="7"/>
      <c r="DY46" s="7">
        <v>2.87</v>
      </c>
      <c r="DZ46" s="7">
        <v>2.0299999999999998</v>
      </c>
      <c r="EA46" s="7">
        <f t="shared" si="92"/>
        <v>2.4500000000000002</v>
      </c>
      <c r="EB46" s="7">
        <v>180</v>
      </c>
      <c r="EC46" s="7">
        <v>69</v>
      </c>
      <c r="ED46" s="7">
        <f t="shared" si="93"/>
        <v>124.5</v>
      </c>
      <c r="EE46" s="7">
        <v>12</v>
      </c>
      <c r="EF46" s="7">
        <v>4</v>
      </c>
      <c r="EG46" s="7">
        <f t="shared" si="94"/>
        <v>8</v>
      </c>
      <c r="EH46" s="7">
        <v>26</v>
      </c>
      <c r="EI46" s="7">
        <v>9</v>
      </c>
      <c r="EJ46" s="7">
        <f t="shared" si="95"/>
        <v>17.5</v>
      </c>
      <c r="EK46" s="7">
        <v>0</v>
      </c>
    </row>
    <row r="47" spans="1:141" x14ac:dyDescent="0.25">
      <c r="A47" t="s">
        <v>100</v>
      </c>
      <c r="B47" t="s">
        <v>24</v>
      </c>
      <c r="J47">
        <v>10</v>
      </c>
      <c r="K47">
        <v>6</v>
      </c>
      <c r="L47">
        <f t="shared" si="96"/>
        <v>8</v>
      </c>
      <c r="M47">
        <v>30</v>
      </c>
      <c r="N47">
        <v>15</v>
      </c>
      <c r="O47">
        <f t="shared" si="77"/>
        <v>22.5</v>
      </c>
      <c r="P47">
        <v>1</v>
      </c>
      <c r="R47" t="s">
        <v>101</v>
      </c>
      <c r="S47" t="s">
        <v>24</v>
      </c>
      <c r="AA47">
        <v>8</v>
      </c>
      <c r="AB47">
        <v>10</v>
      </c>
      <c r="AC47">
        <f t="shared" si="78"/>
        <v>9</v>
      </c>
      <c r="AD47">
        <v>23</v>
      </c>
      <c r="AE47">
        <v>26</v>
      </c>
      <c r="AF47">
        <f t="shared" si="79"/>
        <v>24.5</v>
      </c>
      <c r="AG47">
        <v>1</v>
      </c>
      <c r="AI47" t="s">
        <v>108</v>
      </c>
      <c r="AJ47" t="s">
        <v>24</v>
      </c>
      <c r="AR47">
        <v>18</v>
      </c>
      <c r="AS47">
        <v>16</v>
      </c>
      <c r="AT47">
        <f t="shared" si="80"/>
        <v>17</v>
      </c>
      <c r="AU47">
        <v>26</v>
      </c>
      <c r="AV47">
        <v>31</v>
      </c>
      <c r="AW47">
        <f t="shared" si="81"/>
        <v>28.5</v>
      </c>
      <c r="AX47">
        <v>1</v>
      </c>
      <c r="BA47" t="s">
        <v>24</v>
      </c>
      <c r="BI47">
        <v>5</v>
      </c>
      <c r="BJ47">
        <v>4</v>
      </c>
      <c r="BK47">
        <f t="shared" si="82"/>
        <v>4.5</v>
      </c>
      <c r="BL47">
        <v>22</v>
      </c>
      <c r="BM47">
        <v>19</v>
      </c>
      <c r="BN47">
        <f t="shared" si="83"/>
        <v>20.5</v>
      </c>
      <c r="BO47">
        <v>1.5</v>
      </c>
      <c r="BQ47" s="6"/>
      <c r="BR47" s="7" t="s">
        <v>24</v>
      </c>
      <c r="BS47" s="7"/>
      <c r="BT47" s="7"/>
      <c r="BU47" s="7"/>
      <c r="BV47" s="7"/>
      <c r="BW47" s="7"/>
      <c r="BX47" s="7"/>
      <c r="BY47" s="7"/>
      <c r="BZ47" s="7">
        <v>15</v>
      </c>
      <c r="CA47" s="7">
        <v>5</v>
      </c>
      <c r="CB47" s="7">
        <f t="shared" si="84"/>
        <v>10</v>
      </c>
      <c r="CC47" s="7">
        <v>15</v>
      </c>
      <c r="CD47" s="7">
        <v>7</v>
      </c>
      <c r="CE47" s="7">
        <f t="shared" si="85"/>
        <v>11</v>
      </c>
      <c r="CF47" s="8">
        <v>1</v>
      </c>
      <c r="CH47" s="10" t="s">
        <v>103</v>
      </c>
      <c r="CI47" s="7" t="s">
        <v>24</v>
      </c>
      <c r="CJ47" s="7">
        <v>466</v>
      </c>
      <c r="CK47" s="7">
        <v>3.44</v>
      </c>
      <c r="CL47" s="7">
        <v>2.67</v>
      </c>
      <c r="CM47" s="7">
        <f t="shared" si="86"/>
        <v>3.0549999999999997</v>
      </c>
      <c r="CN47" s="7">
        <v>180</v>
      </c>
      <c r="CO47" s="7">
        <v>180</v>
      </c>
      <c r="CP47" s="7">
        <f t="shared" si="87"/>
        <v>180</v>
      </c>
      <c r="CQ47" s="7">
        <v>13</v>
      </c>
      <c r="CR47" s="7">
        <v>14</v>
      </c>
      <c r="CS47" s="7">
        <f t="shared" si="73"/>
        <v>13.5</v>
      </c>
      <c r="CT47" s="7">
        <v>11</v>
      </c>
      <c r="CU47" s="7">
        <v>19</v>
      </c>
      <c r="CV47" s="7">
        <f t="shared" si="74"/>
        <v>15</v>
      </c>
      <c r="CW47" s="7">
        <v>0.5</v>
      </c>
      <c r="CX47" s="7">
        <v>19.5</v>
      </c>
      <c r="CY47" s="7">
        <v>20.5</v>
      </c>
      <c r="CZ47" s="7">
        <v>13.5</v>
      </c>
      <c r="DA47" s="7">
        <v>16.600000000000001</v>
      </c>
      <c r="DB47">
        <f t="shared" si="75"/>
        <v>103.25</v>
      </c>
      <c r="DC47">
        <f t="shared" si="76"/>
        <v>51.25</v>
      </c>
      <c r="DE47" s="10" t="s">
        <v>104</v>
      </c>
      <c r="DF47" s="7" t="s">
        <v>24</v>
      </c>
      <c r="DG47" s="7"/>
      <c r="DH47" s="7">
        <v>2.95</v>
      </c>
      <c r="DI47" s="7">
        <v>2.75</v>
      </c>
      <c r="DJ47" s="7">
        <f t="shared" si="88"/>
        <v>2.85</v>
      </c>
      <c r="DK47" s="7">
        <v>180</v>
      </c>
      <c r="DL47" s="7">
        <v>180</v>
      </c>
      <c r="DM47" s="7">
        <f t="shared" si="89"/>
        <v>180</v>
      </c>
      <c r="DN47" s="7">
        <v>16</v>
      </c>
      <c r="DO47" s="7">
        <v>19</v>
      </c>
      <c r="DP47" s="7">
        <f t="shared" si="90"/>
        <v>17.5</v>
      </c>
      <c r="DQ47" s="7">
        <v>18</v>
      </c>
      <c r="DR47" s="7">
        <v>34</v>
      </c>
      <c r="DS47" s="7">
        <f t="shared" si="91"/>
        <v>26</v>
      </c>
      <c r="DT47" s="7">
        <v>1</v>
      </c>
      <c r="DV47" s="10" t="s">
        <v>105</v>
      </c>
      <c r="DW47" s="7" t="s">
        <v>24</v>
      </c>
      <c r="DX47" s="7"/>
      <c r="DY47" s="7">
        <v>4.04</v>
      </c>
      <c r="DZ47" s="7">
        <v>2.63</v>
      </c>
      <c r="EA47" s="7">
        <f t="shared" si="92"/>
        <v>3.335</v>
      </c>
      <c r="EB47" s="7">
        <v>180</v>
      </c>
      <c r="EC47" s="7">
        <v>60</v>
      </c>
      <c r="ED47" s="7">
        <f t="shared" si="93"/>
        <v>120</v>
      </c>
      <c r="EE47" s="7">
        <v>7</v>
      </c>
      <c r="EF47" s="7">
        <v>7</v>
      </c>
      <c r="EG47" s="7">
        <f t="shared" si="94"/>
        <v>7</v>
      </c>
      <c r="EH47" s="7">
        <v>36</v>
      </c>
      <c r="EI47" s="7">
        <v>23</v>
      </c>
      <c r="EJ47" s="7">
        <f t="shared" si="95"/>
        <v>29.5</v>
      </c>
      <c r="EK47" s="7">
        <v>1</v>
      </c>
    </row>
    <row r="48" spans="1:141" x14ac:dyDescent="0.25">
      <c r="A48" t="s">
        <v>100</v>
      </c>
      <c r="B48" t="s">
        <v>25</v>
      </c>
      <c r="J48">
        <v>14</v>
      </c>
      <c r="K48">
        <v>8</v>
      </c>
      <c r="L48">
        <f t="shared" si="96"/>
        <v>11</v>
      </c>
      <c r="M48">
        <v>17</v>
      </c>
      <c r="N48">
        <v>10</v>
      </c>
      <c r="O48">
        <f t="shared" si="77"/>
        <v>13.5</v>
      </c>
      <c r="P48">
        <v>1</v>
      </c>
      <c r="R48" t="s">
        <v>101</v>
      </c>
      <c r="S48" t="s">
        <v>25</v>
      </c>
      <c r="AA48">
        <v>6</v>
      </c>
      <c r="AB48">
        <v>9</v>
      </c>
      <c r="AC48">
        <f t="shared" si="78"/>
        <v>7.5</v>
      </c>
      <c r="AD48">
        <v>10</v>
      </c>
      <c r="AE48">
        <v>12</v>
      </c>
      <c r="AF48">
        <f t="shared" si="79"/>
        <v>11</v>
      </c>
      <c r="AG48">
        <v>2.5</v>
      </c>
      <c r="AI48" t="s">
        <v>109</v>
      </c>
      <c r="AJ48" t="s">
        <v>25</v>
      </c>
      <c r="AR48">
        <v>30</v>
      </c>
      <c r="AS48">
        <v>14</v>
      </c>
      <c r="AT48">
        <f t="shared" si="80"/>
        <v>22</v>
      </c>
      <c r="AU48">
        <v>11</v>
      </c>
      <c r="AV48">
        <v>5</v>
      </c>
      <c r="AW48">
        <f t="shared" si="81"/>
        <v>8</v>
      </c>
      <c r="AX48">
        <v>0</v>
      </c>
      <c r="BA48" t="s">
        <v>25</v>
      </c>
      <c r="BI48">
        <v>12</v>
      </c>
      <c r="BJ48">
        <v>14</v>
      </c>
      <c r="BK48">
        <f t="shared" si="82"/>
        <v>13</v>
      </c>
      <c r="BL48">
        <v>14</v>
      </c>
      <c r="BM48">
        <v>13</v>
      </c>
      <c r="BN48">
        <f t="shared" si="83"/>
        <v>13.5</v>
      </c>
      <c r="BO48">
        <v>1</v>
      </c>
      <c r="BQ48" s="6"/>
      <c r="BR48" s="7" t="s">
        <v>25</v>
      </c>
      <c r="BS48" s="7"/>
      <c r="BT48" s="7"/>
      <c r="BU48" s="7"/>
      <c r="BV48" s="7"/>
      <c r="BW48" s="7"/>
      <c r="BX48" s="7"/>
      <c r="BY48" s="7"/>
      <c r="BZ48" s="7">
        <v>4</v>
      </c>
      <c r="CA48" s="7">
        <v>8</v>
      </c>
      <c r="CB48" s="7">
        <f t="shared" si="84"/>
        <v>6</v>
      </c>
      <c r="CC48" s="7">
        <v>7</v>
      </c>
      <c r="CD48" s="7">
        <v>13</v>
      </c>
      <c r="CE48" s="7">
        <f t="shared" si="85"/>
        <v>10</v>
      </c>
      <c r="CF48" s="8">
        <v>1</v>
      </c>
      <c r="CH48" s="10" t="s">
        <v>103</v>
      </c>
      <c r="CI48" s="7" t="s">
        <v>25</v>
      </c>
      <c r="CJ48" s="7">
        <v>488</v>
      </c>
      <c r="CK48" s="7">
        <v>2.97</v>
      </c>
      <c r="CL48" s="7">
        <v>2.4700000000000002</v>
      </c>
      <c r="CM48" s="7">
        <f t="shared" si="86"/>
        <v>2.72</v>
      </c>
      <c r="CN48" s="7">
        <v>133</v>
      </c>
      <c r="CO48" s="7">
        <v>160</v>
      </c>
      <c r="CP48" s="7">
        <f t="shared" si="87"/>
        <v>146.5</v>
      </c>
      <c r="CQ48" s="7">
        <v>5</v>
      </c>
      <c r="CR48" s="7">
        <v>7</v>
      </c>
      <c r="CS48" s="7">
        <f t="shared" si="73"/>
        <v>6</v>
      </c>
      <c r="CT48" s="7">
        <v>16</v>
      </c>
      <c r="CU48" s="7">
        <v>6</v>
      </c>
      <c r="CV48" s="7">
        <f t="shared" si="74"/>
        <v>11</v>
      </c>
      <c r="CW48" s="7">
        <v>0</v>
      </c>
      <c r="CX48" s="7">
        <v>19.3</v>
      </c>
      <c r="CY48" s="7">
        <v>21.4</v>
      </c>
      <c r="CZ48" s="7">
        <v>13.7</v>
      </c>
      <c r="DA48" s="7">
        <v>16</v>
      </c>
      <c r="DB48">
        <f t="shared" si="75"/>
        <v>54.75</v>
      </c>
      <c r="DC48">
        <f t="shared" si="76"/>
        <v>57</v>
      </c>
      <c r="DE48" s="10" t="s">
        <v>104</v>
      </c>
      <c r="DF48" s="7" t="s">
        <v>25</v>
      </c>
      <c r="DG48" s="7"/>
      <c r="DH48" s="7">
        <v>2.57</v>
      </c>
      <c r="DI48" s="7">
        <v>1.9</v>
      </c>
      <c r="DJ48" s="7">
        <f t="shared" si="88"/>
        <v>2.2349999999999999</v>
      </c>
      <c r="DK48" s="7">
        <v>180</v>
      </c>
      <c r="DL48" s="7">
        <v>29</v>
      </c>
      <c r="DM48" s="7">
        <f t="shared" si="89"/>
        <v>104.5</v>
      </c>
      <c r="DN48" s="7">
        <v>12</v>
      </c>
      <c r="DO48" s="7">
        <v>32</v>
      </c>
      <c r="DP48" s="7">
        <f t="shared" si="90"/>
        <v>22</v>
      </c>
      <c r="DQ48" s="7">
        <v>27</v>
      </c>
      <c r="DR48" s="7">
        <v>15</v>
      </c>
      <c r="DS48" s="7">
        <f t="shared" si="91"/>
        <v>21</v>
      </c>
      <c r="DT48" s="7">
        <v>0</v>
      </c>
      <c r="DV48" s="10" t="s">
        <v>105</v>
      </c>
      <c r="DW48" s="7" t="s">
        <v>25</v>
      </c>
      <c r="DX48" s="7"/>
      <c r="DY48" s="7">
        <v>2.58</v>
      </c>
      <c r="DZ48" s="7">
        <v>3.14</v>
      </c>
      <c r="EA48" s="7">
        <f t="shared" si="92"/>
        <v>2.8600000000000003</v>
      </c>
      <c r="EB48" s="7">
        <v>105</v>
      </c>
      <c r="EC48" s="7">
        <v>29</v>
      </c>
      <c r="ED48" s="7">
        <f t="shared" si="93"/>
        <v>67</v>
      </c>
      <c r="EE48" s="7">
        <v>39</v>
      </c>
      <c r="EF48" s="7">
        <v>20</v>
      </c>
      <c r="EG48" s="7">
        <f t="shared" si="94"/>
        <v>29.5</v>
      </c>
      <c r="EH48" s="7">
        <v>28</v>
      </c>
      <c r="EI48" s="7">
        <v>21</v>
      </c>
      <c r="EJ48" s="7">
        <f t="shared" si="95"/>
        <v>24.5</v>
      </c>
      <c r="EK48" s="7">
        <v>0</v>
      </c>
    </row>
    <row r="49" spans="1:141" x14ac:dyDescent="0.25">
      <c r="A49" t="s">
        <v>84</v>
      </c>
      <c r="B49" t="s">
        <v>46</v>
      </c>
      <c r="J49">
        <v>16</v>
      </c>
      <c r="K49">
        <v>14</v>
      </c>
      <c r="L49">
        <f t="shared" si="96"/>
        <v>15</v>
      </c>
      <c r="M49">
        <v>15</v>
      </c>
      <c r="N49">
        <v>13</v>
      </c>
      <c r="O49">
        <f>AVERAGE(M49,N49)</f>
        <v>14</v>
      </c>
      <c r="P49">
        <v>1.5</v>
      </c>
      <c r="R49" t="s">
        <v>85</v>
      </c>
      <c r="S49" t="s">
        <v>46</v>
      </c>
      <c r="AA49">
        <v>25</v>
      </c>
      <c r="AB49">
        <v>26</v>
      </c>
      <c r="AC49">
        <f t="shared" si="78"/>
        <v>25.5</v>
      </c>
      <c r="AD49">
        <v>25</v>
      </c>
      <c r="AE49">
        <v>8</v>
      </c>
      <c r="AF49">
        <f t="shared" si="79"/>
        <v>16.5</v>
      </c>
      <c r="AG49">
        <v>2</v>
      </c>
      <c r="AI49" t="s">
        <v>86</v>
      </c>
      <c r="AJ49" t="s">
        <v>46</v>
      </c>
      <c r="AR49">
        <v>6</v>
      </c>
      <c r="AS49">
        <v>24</v>
      </c>
      <c r="AT49">
        <f t="shared" si="80"/>
        <v>15</v>
      </c>
      <c r="AU49">
        <v>22</v>
      </c>
      <c r="AV49">
        <v>22</v>
      </c>
      <c r="AW49">
        <f t="shared" si="81"/>
        <v>22</v>
      </c>
      <c r="AX49">
        <v>0.5</v>
      </c>
      <c r="BA49" t="s">
        <v>46</v>
      </c>
      <c r="BI49">
        <v>17</v>
      </c>
      <c r="BJ49">
        <v>12</v>
      </c>
      <c r="BK49">
        <f t="shared" si="82"/>
        <v>14.5</v>
      </c>
      <c r="BL49">
        <v>25</v>
      </c>
      <c r="BM49">
        <v>28</v>
      </c>
      <c r="BN49">
        <f t="shared" si="83"/>
        <v>26.5</v>
      </c>
      <c r="BO49">
        <v>0.5</v>
      </c>
      <c r="BQ49" s="6"/>
      <c r="BR49" s="7" t="s">
        <v>46</v>
      </c>
      <c r="BS49" s="7"/>
      <c r="BT49" s="7"/>
      <c r="BU49" s="7"/>
      <c r="BV49" s="7"/>
      <c r="BW49" s="7"/>
      <c r="BX49" s="7"/>
      <c r="BY49" s="7"/>
      <c r="BZ49" s="7">
        <v>22</v>
      </c>
      <c r="CA49" s="7">
        <v>12</v>
      </c>
      <c r="CB49" s="7">
        <f t="shared" si="84"/>
        <v>17</v>
      </c>
      <c r="CC49" s="7">
        <v>7</v>
      </c>
      <c r="CD49" s="7">
        <v>10</v>
      </c>
      <c r="CE49" s="7">
        <f t="shared" si="85"/>
        <v>8.5</v>
      </c>
      <c r="CF49" s="8">
        <v>0.5</v>
      </c>
      <c r="CH49" s="10" t="s">
        <v>88</v>
      </c>
      <c r="CI49" s="7" t="s">
        <v>46</v>
      </c>
      <c r="CJ49" s="7">
        <v>486</v>
      </c>
      <c r="CK49" s="7">
        <v>2.14</v>
      </c>
      <c r="CL49" s="7">
        <v>2.91</v>
      </c>
      <c r="CM49" s="7">
        <f t="shared" si="86"/>
        <v>2.5250000000000004</v>
      </c>
      <c r="CN49" s="7">
        <v>180</v>
      </c>
      <c r="CO49" s="7">
        <v>159</v>
      </c>
      <c r="CP49" s="7">
        <f t="shared" si="87"/>
        <v>169.5</v>
      </c>
      <c r="CQ49" s="7">
        <v>21</v>
      </c>
      <c r="CR49" s="7">
        <v>10</v>
      </c>
      <c r="CS49" s="7">
        <f t="shared" si="73"/>
        <v>15.5</v>
      </c>
      <c r="CT49" s="7">
        <v>16</v>
      </c>
      <c r="CU49" s="7">
        <v>9</v>
      </c>
      <c r="CV49" s="7">
        <f t="shared" si="74"/>
        <v>12.5</v>
      </c>
      <c r="CW49" s="7">
        <v>1</v>
      </c>
      <c r="CX49" s="7">
        <v>20.3</v>
      </c>
      <c r="CY49" s="7">
        <v>16.600000000000001</v>
      </c>
      <c r="CZ49" s="7">
        <v>12.9</v>
      </c>
      <c r="DA49" s="7">
        <v>14.7</v>
      </c>
      <c r="DB49">
        <f t="shared" si="75"/>
        <v>86.75</v>
      </c>
      <c r="DC49">
        <f t="shared" si="76"/>
        <v>87.25</v>
      </c>
      <c r="DE49" s="10" t="s">
        <v>89</v>
      </c>
      <c r="DF49" s="7" t="s">
        <v>46</v>
      </c>
      <c r="DG49" s="7"/>
      <c r="DH49" s="7">
        <v>3.36</v>
      </c>
      <c r="DI49" s="7">
        <v>3.4</v>
      </c>
      <c r="DJ49" s="7">
        <f t="shared" si="88"/>
        <v>3.38</v>
      </c>
      <c r="DK49" s="7">
        <v>180</v>
      </c>
      <c r="DL49" s="7">
        <v>133</v>
      </c>
      <c r="DM49" s="7">
        <f t="shared" si="89"/>
        <v>156.5</v>
      </c>
      <c r="DN49" s="7">
        <v>15</v>
      </c>
      <c r="DO49" s="7">
        <v>16</v>
      </c>
      <c r="DP49" s="7">
        <f t="shared" si="90"/>
        <v>15.5</v>
      </c>
      <c r="DQ49" s="7">
        <v>20</v>
      </c>
      <c r="DR49" s="7">
        <v>34</v>
      </c>
      <c r="DS49" s="7">
        <f t="shared" si="91"/>
        <v>27</v>
      </c>
      <c r="DT49" s="7">
        <v>0</v>
      </c>
      <c r="DV49" s="10" t="s">
        <v>90</v>
      </c>
      <c r="DW49" s="7" t="s">
        <v>46</v>
      </c>
      <c r="DX49" s="7"/>
      <c r="DY49" s="7">
        <v>2.94</v>
      </c>
      <c r="DZ49" s="7">
        <v>4.28</v>
      </c>
      <c r="EA49" s="7">
        <f t="shared" si="92"/>
        <v>3.6100000000000003</v>
      </c>
      <c r="EB49" s="7">
        <v>180</v>
      </c>
      <c r="EC49" s="7">
        <v>6</v>
      </c>
      <c r="ED49" s="7">
        <f t="shared" si="93"/>
        <v>93</v>
      </c>
      <c r="EE49" s="7">
        <v>26</v>
      </c>
      <c r="EF49" s="7">
        <v>10</v>
      </c>
      <c r="EG49" s="7">
        <f t="shared" si="94"/>
        <v>18</v>
      </c>
      <c r="EH49" s="7">
        <v>26</v>
      </c>
      <c r="EI49" s="7">
        <v>17</v>
      </c>
      <c r="EJ49" s="7">
        <f t="shared" si="95"/>
        <v>21.5</v>
      </c>
      <c r="EK49" s="7">
        <v>0</v>
      </c>
    </row>
    <row r="50" spans="1:141" x14ac:dyDescent="0.25">
      <c r="A50" t="s">
        <v>84</v>
      </c>
      <c r="B50" t="s">
        <v>47</v>
      </c>
      <c r="J50">
        <v>6</v>
      </c>
      <c r="K50">
        <v>12</v>
      </c>
      <c r="L50">
        <f t="shared" si="96"/>
        <v>9</v>
      </c>
      <c r="M50">
        <v>16</v>
      </c>
      <c r="N50">
        <v>13</v>
      </c>
      <c r="O50">
        <f t="shared" si="77"/>
        <v>14.5</v>
      </c>
      <c r="P50">
        <v>1</v>
      </c>
      <c r="R50" t="s">
        <v>85</v>
      </c>
      <c r="S50" t="s">
        <v>47</v>
      </c>
      <c r="AA50">
        <v>10</v>
      </c>
      <c r="AB50">
        <v>8</v>
      </c>
      <c r="AC50">
        <f t="shared" si="78"/>
        <v>9</v>
      </c>
      <c r="AD50">
        <v>11</v>
      </c>
      <c r="AE50">
        <v>18</v>
      </c>
      <c r="AF50">
        <f>AVERAGE(AD50,AE50)</f>
        <v>14.5</v>
      </c>
      <c r="AG50">
        <v>1</v>
      </c>
      <c r="AI50" t="s">
        <v>111</v>
      </c>
      <c r="AJ50" t="s">
        <v>47</v>
      </c>
      <c r="AR50">
        <v>11</v>
      </c>
      <c r="AS50">
        <v>20</v>
      </c>
      <c r="AT50">
        <f t="shared" si="80"/>
        <v>15.5</v>
      </c>
      <c r="AU50">
        <v>14</v>
      </c>
      <c r="AV50">
        <v>15</v>
      </c>
      <c r="AW50">
        <f t="shared" si="81"/>
        <v>14.5</v>
      </c>
      <c r="AX50">
        <v>0</v>
      </c>
      <c r="BA50" t="s">
        <v>47</v>
      </c>
      <c r="BI50">
        <v>5</v>
      </c>
      <c r="BJ50">
        <v>16</v>
      </c>
      <c r="BK50">
        <f t="shared" si="82"/>
        <v>10.5</v>
      </c>
      <c r="BL50">
        <v>7</v>
      </c>
      <c r="BM50">
        <v>23</v>
      </c>
      <c r="BN50">
        <f t="shared" si="83"/>
        <v>15</v>
      </c>
      <c r="BO50">
        <v>0</v>
      </c>
      <c r="BQ50" s="6"/>
      <c r="BR50" s="7" t="s">
        <v>47</v>
      </c>
      <c r="BS50" s="7"/>
      <c r="BT50" s="7"/>
      <c r="BU50" s="7"/>
      <c r="BV50" s="7"/>
      <c r="BW50" s="7"/>
      <c r="BX50" s="7"/>
      <c r="BY50" s="7"/>
      <c r="BZ50" s="7">
        <v>3</v>
      </c>
      <c r="CA50" s="7">
        <v>7</v>
      </c>
      <c r="CB50" s="7">
        <f t="shared" si="84"/>
        <v>5</v>
      </c>
      <c r="CC50" s="7">
        <v>25</v>
      </c>
      <c r="CD50" s="7">
        <v>18</v>
      </c>
      <c r="CE50" s="7">
        <f t="shared" si="85"/>
        <v>21.5</v>
      </c>
      <c r="CF50" s="8">
        <v>0</v>
      </c>
      <c r="CH50" s="10" t="s">
        <v>88</v>
      </c>
      <c r="CI50" s="7" t="s">
        <v>47</v>
      </c>
      <c r="CJ50" s="7">
        <v>472</v>
      </c>
      <c r="CK50" s="7">
        <v>2.3199999999999998</v>
      </c>
      <c r="CL50" s="7">
        <v>2.36</v>
      </c>
      <c r="CM50" s="7">
        <f t="shared" si="86"/>
        <v>2.34</v>
      </c>
      <c r="CN50" s="7">
        <v>180</v>
      </c>
      <c r="CO50" s="7">
        <v>180</v>
      </c>
      <c r="CP50" s="7">
        <f t="shared" si="87"/>
        <v>180</v>
      </c>
      <c r="CQ50" s="7">
        <v>7</v>
      </c>
      <c r="CR50" s="7">
        <v>19</v>
      </c>
      <c r="CS50" s="7">
        <f t="shared" si="73"/>
        <v>13</v>
      </c>
      <c r="CT50" s="7">
        <v>14</v>
      </c>
      <c r="CU50" s="7">
        <v>17</v>
      </c>
      <c r="CV50" s="7">
        <f t="shared" si="74"/>
        <v>15.5</v>
      </c>
      <c r="CW50" s="7">
        <v>0</v>
      </c>
      <c r="CX50" s="7">
        <v>17.7</v>
      </c>
      <c r="CY50" s="7">
        <v>19.2</v>
      </c>
      <c r="CZ50" s="7">
        <v>13.9</v>
      </c>
      <c r="DA50" s="7">
        <v>18</v>
      </c>
      <c r="DB50">
        <f t="shared" si="75"/>
        <v>80.5</v>
      </c>
      <c r="DC50">
        <f t="shared" si="76"/>
        <v>51</v>
      </c>
      <c r="DE50" s="10" t="s">
        <v>89</v>
      </c>
      <c r="DF50" s="7" t="s">
        <v>47</v>
      </c>
      <c r="DG50" s="7"/>
      <c r="DH50" s="7">
        <v>3.38</v>
      </c>
      <c r="DI50" s="7">
        <v>2.3199999999999998</v>
      </c>
      <c r="DJ50" s="7">
        <f t="shared" si="88"/>
        <v>2.8499999999999996</v>
      </c>
      <c r="DK50" s="7">
        <v>180</v>
      </c>
      <c r="DL50" s="7">
        <v>180</v>
      </c>
      <c r="DM50" s="7">
        <f t="shared" si="89"/>
        <v>180</v>
      </c>
      <c r="DN50" s="7">
        <v>10</v>
      </c>
      <c r="DO50" s="7">
        <v>8</v>
      </c>
      <c r="DP50" s="7">
        <f t="shared" si="90"/>
        <v>9</v>
      </c>
      <c r="DQ50" s="7">
        <v>12</v>
      </c>
      <c r="DR50" s="7">
        <v>13</v>
      </c>
      <c r="DS50" s="7">
        <f t="shared" si="91"/>
        <v>12.5</v>
      </c>
      <c r="DT50" s="7">
        <v>0</v>
      </c>
      <c r="DV50" s="10" t="s">
        <v>90</v>
      </c>
      <c r="DW50" s="7" t="s">
        <v>47</v>
      </c>
      <c r="DX50" s="7"/>
      <c r="DY50" s="7" t="s">
        <v>122</v>
      </c>
      <c r="DZ50" s="7" t="s">
        <v>122</v>
      </c>
      <c r="EA50" s="7" t="e">
        <f t="shared" si="92"/>
        <v>#DIV/0!</v>
      </c>
      <c r="EB50" s="7">
        <v>66</v>
      </c>
      <c r="EC50" s="7">
        <v>100</v>
      </c>
      <c r="ED50" s="7">
        <f t="shared" si="93"/>
        <v>83</v>
      </c>
      <c r="EE50" s="7">
        <v>17</v>
      </c>
      <c r="EF50" s="7">
        <v>7</v>
      </c>
      <c r="EG50" s="7">
        <f t="shared" si="94"/>
        <v>12</v>
      </c>
      <c r="EH50" s="7">
        <v>44</v>
      </c>
      <c r="EI50" s="7">
        <v>40</v>
      </c>
      <c r="EJ50" s="7">
        <f t="shared" si="95"/>
        <v>42</v>
      </c>
      <c r="EK50" s="7">
        <v>0</v>
      </c>
    </row>
    <row r="51" spans="1:141" x14ac:dyDescent="0.25">
      <c r="A51" t="s">
        <v>84</v>
      </c>
      <c r="B51" t="s">
        <v>48</v>
      </c>
      <c r="J51">
        <v>8</v>
      </c>
      <c r="K51">
        <v>33</v>
      </c>
      <c r="L51">
        <f t="shared" si="96"/>
        <v>20.5</v>
      </c>
      <c r="M51">
        <v>32</v>
      </c>
      <c r="N51">
        <v>15</v>
      </c>
      <c r="O51">
        <f t="shared" si="77"/>
        <v>23.5</v>
      </c>
      <c r="P51">
        <v>0</v>
      </c>
      <c r="R51" t="s">
        <v>85</v>
      </c>
      <c r="S51" t="s">
        <v>48</v>
      </c>
      <c r="AA51">
        <v>18</v>
      </c>
      <c r="AB51">
        <v>7</v>
      </c>
      <c r="AC51">
        <f t="shared" si="78"/>
        <v>12.5</v>
      </c>
      <c r="AD51">
        <v>14</v>
      </c>
      <c r="AE51">
        <v>15</v>
      </c>
      <c r="AF51">
        <f t="shared" si="79"/>
        <v>14.5</v>
      </c>
      <c r="AG51">
        <v>0</v>
      </c>
      <c r="AI51" t="s">
        <v>113</v>
      </c>
      <c r="AJ51" t="s">
        <v>48</v>
      </c>
      <c r="AR51">
        <v>7</v>
      </c>
      <c r="AS51">
        <v>6</v>
      </c>
      <c r="AT51">
        <f>AVERAGE(AR51,AS51)</f>
        <v>6.5</v>
      </c>
      <c r="AU51">
        <v>14</v>
      </c>
      <c r="AV51">
        <v>30</v>
      </c>
      <c r="AW51">
        <f t="shared" si="81"/>
        <v>22</v>
      </c>
      <c r="AX51">
        <v>0</v>
      </c>
      <c r="BA51" t="s">
        <v>48</v>
      </c>
      <c r="BI51">
        <v>15</v>
      </c>
      <c r="BJ51">
        <v>14</v>
      </c>
      <c r="BK51">
        <f t="shared" si="82"/>
        <v>14.5</v>
      </c>
      <c r="BL51">
        <v>20</v>
      </c>
      <c r="BM51">
        <v>37</v>
      </c>
      <c r="BN51">
        <f t="shared" si="83"/>
        <v>28.5</v>
      </c>
      <c r="BO51">
        <v>0</v>
      </c>
      <c r="BQ51" s="6"/>
      <c r="BR51" s="7" t="s">
        <v>48</v>
      </c>
      <c r="BS51" s="7"/>
      <c r="BT51" s="7"/>
      <c r="BU51" s="7"/>
      <c r="BV51" s="7"/>
      <c r="BW51" s="7"/>
      <c r="BX51" s="7"/>
      <c r="BY51" s="7"/>
      <c r="BZ51" s="7">
        <v>14</v>
      </c>
      <c r="CA51" s="7">
        <v>11</v>
      </c>
      <c r="CB51" s="7">
        <f t="shared" si="84"/>
        <v>12.5</v>
      </c>
      <c r="CC51" s="7">
        <v>44</v>
      </c>
      <c r="CD51" s="7">
        <v>49</v>
      </c>
      <c r="CE51" s="7">
        <f t="shared" si="85"/>
        <v>46.5</v>
      </c>
      <c r="CF51" s="8">
        <v>0.5</v>
      </c>
      <c r="CH51" s="10" t="s">
        <v>88</v>
      </c>
      <c r="CI51" s="7" t="s">
        <v>48</v>
      </c>
      <c r="CJ51" s="7">
        <v>470</v>
      </c>
      <c r="CK51" s="7">
        <v>2.88</v>
      </c>
      <c r="CL51" s="7">
        <v>2.16</v>
      </c>
      <c r="CM51" s="7">
        <f t="shared" si="86"/>
        <v>2.52</v>
      </c>
      <c r="CN51" s="7">
        <v>180</v>
      </c>
      <c r="CO51" s="7">
        <v>114</v>
      </c>
      <c r="CP51" s="7">
        <f t="shared" si="87"/>
        <v>147</v>
      </c>
      <c r="CQ51" s="7">
        <v>4</v>
      </c>
      <c r="CR51" s="7">
        <v>8</v>
      </c>
      <c r="CS51" s="7">
        <f t="shared" si="73"/>
        <v>6</v>
      </c>
      <c r="CT51" s="7">
        <v>17</v>
      </c>
      <c r="CU51" s="7">
        <v>18</v>
      </c>
      <c r="CV51" s="7">
        <f t="shared" si="74"/>
        <v>17.5</v>
      </c>
      <c r="CW51" s="7">
        <v>0</v>
      </c>
      <c r="CX51" s="7">
        <v>17.3</v>
      </c>
      <c r="CY51" s="7">
        <v>17.5</v>
      </c>
      <c r="CZ51" s="7">
        <v>13.7</v>
      </c>
      <c r="DA51" s="7">
        <v>17.7</v>
      </c>
      <c r="DB51">
        <f t="shared" si="75"/>
        <v>132</v>
      </c>
      <c r="DC51">
        <f t="shared" si="76"/>
        <v>59.25</v>
      </c>
      <c r="DE51" s="10" t="s">
        <v>89</v>
      </c>
      <c r="DF51" s="7" t="s">
        <v>48</v>
      </c>
      <c r="DG51" s="7"/>
      <c r="DH51" s="7">
        <v>1.91</v>
      </c>
      <c r="DI51" s="7">
        <v>1.81</v>
      </c>
      <c r="DJ51" s="7">
        <f t="shared" si="88"/>
        <v>1.8599999999999999</v>
      </c>
      <c r="DK51" s="7">
        <v>180</v>
      </c>
      <c r="DL51" s="7">
        <v>94</v>
      </c>
      <c r="DM51" s="7">
        <f t="shared" si="89"/>
        <v>137</v>
      </c>
      <c r="DN51" s="7">
        <v>7</v>
      </c>
      <c r="DO51" s="7">
        <v>6</v>
      </c>
      <c r="DP51" s="7">
        <f t="shared" si="90"/>
        <v>6.5</v>
      </c>
      <c r="DQ51" s="7">
        <v>19</v>
      </c>
      <c r="DR51" s="7">
        <v>17</v>
      </c>
      <c r="DS51" s="7">
        <f t="shared" si="91"/>
        <v>18</v>
      </c>
      <c r="DT51" s="7">
        <v>0</v>
      </c>
      <c r="DV51" s="10" t="s">
        <v>90</v>
      </c>
      <c r="DW51" s="7" t="s">
        <v>48</v>
      </c>
      <c r="DX51" s="7"/>
      <c r="DY51" s="7">
        <v>3.29</v>
      </c>
      <c r="DZ51" s="7">
        <v>2</v>
      </c>
      <c r="EA51" s="7">
        <f t="shared" si="92"/>
        <v>2.645</v>
      </c>
      <c r="EB51" s="7">
        <v>180</v>
      </c>
      <c r="EC51" s="7">
        <v>180</v>
      </c>
      <c r="ED51" s="7">
        <f t="shared" si="93"/>
        <v>180</v>
      </c>
      <c r="EE51" s="7">
        <v>16</v>
      </c>
      <c r="EF51" s="7">
        <v>10</v>
      </c>
      <c r="EG51" s="7">
        <f t="shared" si="94"/>
        <v>13</v>
      </c>
      <c r="EH51" s="7">
        <v>16</v>
      </c>
      <c r="EI51" s="7">
        <v>40</v>
      </c>
      <c r="EJ51" s="7">
        <f t="shared" si="95"/>
        <v>28</v>
      </c>
      <c r="EK51" s="7">
        <v>0</v>
      </c>
    </row>
    <row r="52" spans="1:141" x14ac:dyDescent="0.25">
      <c r="BQ52" s="6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8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DE52" s="7"/>
      <c r="DF52" s="7"/>
      <c r="DG52" s="7"/>
      <c r="DH52" s="7"/>
      <c r="DI52" s="7"/>
      <c r="DJ52" s="7" t="e">
        <f t="shared" si="88"/>
        <v>#DIV/0!</v>
      </c>
      <c r="DK52" s="7"/>
      <c r="DL52" s="7"/>
      <c r="DM52" s="7" t="e">
        <f t="shared" si="89"/>
        <v>#DIV/0!</v>
      </c>
      <c r="DN52" s="7"/>
      <c r="DO52" s="7"/>
      <c r="DP52" s="7" t="e">
        <f t="shared" si="90"/>
        <v>#DIV/0!</v>
      </c>
      <c r="DQ52" s="7"/>
      <c r="DR52" s="7"/>
      <c r="DS52" s="7" t="e">
        <f t="shared" si="91"/>
        <v>#DIV/0!</v>
      </c>
      <c r="DT52" s="7"/>
      <c r="DV52" s="7"/>
      <c r="DW52" s="7"/>
      <c r="DX52" s="7"/>
      <c r="DY52" s="7"/>
      <c r="DZ52" s="7"/>
      <c r="EA52" s="7" t="e">
        <f t="shared" si="92"/>
        <v>#DIV/0!</v>
      </c>
      <c r="EB52" s="7"/>
      <c r="EC52" s="7"/>
      <c r="ED52" s="7" t="e">
        <f t="shared" si="93"/>
        <v>#DIV/0!</v>
      </c>
      <c r="EE52" s="7"/>
      <c r="EF52" s="7"/>
      <c r="EG52" s="7" t="e">
        <f t="shared" si="94"/>
        <v>#DIV/0!</v>
      </c>
      <c r="EH52" s="7"/>
      <c r="EI52" s="7"/>
      <c r="EJ52" s="7" t="e">
        <f t="shared" si="95"/>
        <v>#DIV/0!</v>
      </c>
      <c r="EK52" s="7"/>
    </row>
    <row r="53" spans="1:141" x14ac:dyDescent="0.25">
      <c r="BQ53" s="6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8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</row>
    <row r="54" spans="1:141" x14ac:dyDescent="0.25">
      <c r="BQ54" s="6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8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</row>
    <row r="55" spans="1:141" x14ac:dyDescent="0.25">
      <c r="A55" t="s">
        <v>8</v>
      </c>
      <c r="B55" t="s">
        <v>7</v>
      </c>
      <c r="R55" t="s">
        <v>8</v>
      </c>
      <c r="S55" t="s">
        <v>7</v>
      </c>
      <c r="AI55" t="s">
        <v>8</v>
      </c>
      <c r="AJ55" t="s">
        <v>7</v>
      </c>
      <c r="AZ55" t="s">
        <v>8</v>
      </c>
      <c r="BA55" t="s">
        <v>7</v>
      </c>
      <c r="BQ55" s="6" t="s">
        <v>8</v>
      </c>
      <c r="BR55" s="7" t="s">
        <v>7</v>
      </c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8"/>
      <c r="CH55" s="7" t="s">
        <v>8</v>
      </c>
      <c r="CI55" s="7" t="s">
        <v>7</v>
      </c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DE55" s="7" t="s">
        <v>8</v>
      </c>
      <c r="DF55" s="7" t="s">
        <v>7</v>
      </c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V55" s="7" t="s">
        <v>8</v>
      </c>
      <c r="DW55" s="7" t="s">
        <v>7</v>
      </c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</row>
    <row r="56" spans="1:141" ht="75" x14ac:dyDescent="0.25">
      <c r="B56" t="s">
        <v>9</v>
      </c>
      <c r="C56" t="s">
        <v>52</v>
      </c>
      <c r="D56" t="s">
        <v>53</v>
      </c>
      <c r="E56" t="s">
        <v>54</v>
      </c>
      <c r="F56" t="s">
        <v>56</v>
      </c>
      <c r="G56" t="s">
        <v>55</v>
      </c>
      <c r="H56" t="s">
        <v>57</v>
      </c>
      <c r="I56" t="s">
        <v>58</v>
      </c>
      <c r="J56" t="s">
        <v>61</v>
      </c>
      <c r="K56" t="s">
        <v>62</v>
      </c>
      <c r="L56" t="s">
        <v>65</v>
      </c>
      <c r="M56" t="s">
        <v>63</v>
      </c>
      <c r="N56" t="s">
        <v>64</v>
      </c>
      <c r="O56" t="s">
        <v>60</v>
      </c>
      <c r="P56" t="s">
        <v>70</v>
      </c>
      <c r="S56" t="s">
        <v>9</v>
      </c>
      <c r="T56" t="s">
        <v>52</v>
      </c>
      <c r="U56" t="s">
        <v>53</v>
      </c>
      <c r="V56" t="s">
        <v>54</v>
      </c>
      <c r="W56" t="s">
        <v>56</v>
      </c>
      <c r="X56" t="s">
        <v>55</v>
      </c>
      <c r="Y56" t="s">
        <v>57</v>
      </c>
      <c r="Z56" t="s">
        <v>58</v>
      </c>
      <c r="AA56" t="s">
        <v>61</v>
      </c>
      <c r="AB56" t="s">
        <v>62</v>
      </c>
      <c r="AC56" t="s">
        <v>65</v>
      </c>
      <c r="AD56" t="s">
        <v>63</v>
      </c>
      <c r="AE56" t="s">
        <v>64</v>
      </c>
      <c r="AF56" t="s">
        <v>60</v>
      </c>
      <c r="AG56" t="s">
        <v>70</v>
      </c>
      <c r="AJ56" t="s">
        <v>9</v>
      </c>
      <c r="AK56" t="s">
        <v>52</v>
      </c>
      <c r="AL56" t="s">
        <v>53</v>
      </c>
      <c r="AM56" t="s">
        <v>54</v>
      </c>
      <c r="AN56" t="s">
        <v>56</v>
      </c>
      <c r="AO56" t="s">
        <v>55</v>
      </c>
      <c r="AP56" t="s">
        <v>57</v>
      </c>
      <c r="AQ56" t="s">
        <v>58</v>
      </c>
      <c r="AR56" t="s">
        <v>61</v>
      </c>
      <c r="AS56" t="s">
        <v>62</v>
      </c>
      <c r="AT56" t="s">
        <v>65</v>
      </c>
      <c r="AU56" t="s">
        <v>63</v>
      </c>
      <c r="AV56" t="s">
        <v>64</v>
      </c>
      <c r="AW56" t="s">
        <v>60</v>
      </c>
      <c r="AX56" t="s">
        <v>70</v>
      </c>
      <c r="BA56" t="s">
        <v>9</v>
      </c>
      <c r="BB56" t="s">
        <v>52</v>
      </c>
      <c r="BC56" t="s">
        <v>53</v>
      </c>
      <c r="BD56" t="s">
        <v>54</v>
      </c>
      <c r="BE56" t="s">
        <v>56</v>
      </c>
      <c r="BF56" t="s">
        <v>55</v>
      </c>
      <c r="BG56" t="s">
        <v>57</v>
      </c>
      <c r="BH56" t="s">
        <v>58</v>
      </c>
      <c r="BI56" t="s">
        <v>61</v>
      </c>
      <c r="BJ56" t="s">
        <v>62</v>
      </c>
      <c r="BK56" t="s">
        <v>65</v>
      </c>
      <c r="BL56" t="s">
        <v>63</v>
      </c>
      <c r="BM56" t="s">
        <v>64</v>
      </c>
      <c r="BN56" t="s">
        <v>60</v>
      </c>
      <c r="BO56" t="s">
        <v>70</v>
      </c>
      <c r="BQ56" s="6"/>
      <c r="BR56" s="7" t="s">
        <v>9</v>
      </c>
      <c r="BS56" s="7" t="s">
        <v>52</v>
      </c>
      <c r="BT56" s="7" t="s">
        <v>53</v>
      </c>
      <c r="BU56" s="7" t="s">
        <v>54</v>
      </c>
      <c r="BV56" s="7" t="s">
        <v>56</v>
      </c>
      <c r="BW56" s="7" t="s">
        <v>55</v>
      </c>
      <c r="BX56" s="7" t="s">
        <v>57</v>
      </c>
      <c r="BY56" s="7" t="s">
        <v>58</v>
      </c>
      <c r="BZ56" s="7" t="s">
        <v>61</v>
      </c>
      <c r="CA56" s="7" t="s">
        <v>62</v>
      </c>
      <c r="CB56" s="7" t="s">
        <v>65</v>
      </c>
      <c r="CC56" s="7" t="s">
        <v>63</v>
      </c>
      <c r="CD56" s="7" t="s">
        <v>64</v>
      </c>
      <c r="CE56" s="7" t="s">
        <v>60</v>
      </c>
      <c r="CF56" s="8" t="s">
        <v>70</v>
      </c>
      <c r="CH56" s="19"/>
      <c r="CI56" s="19" t="s">
        <v>9</v>
      </c>
      <c r="CJ56" s="19" t="s">
        <v>52</v>
      </c>
      <c r="CK56" s="19" t="s">
        <v>53</v>
      </c>
      <c r="CL56" s="19" t="s">
        <v>54</v>
      </c>
      <c r="CM56" s="21" t="s">
        <v>56</v>
      </c>
      <c r="CN56" s="19" t="s">
        <v>55</v>
      </c>
      <c r="CO56" s="19" t="s">
        <v>57</v>
      </c>
      <c r="CP56" s="21" t="s">
        <v>58</v>
      </c>
      <c r="CQ56" s="19" t="s">
        <v>61</v>
      </c>
      <c r="CR56" s="19" t="s">
        <v>62</v>
      </c>
      <c r="CS56" s="21" t="s">
        <v>65</v>
      </c>
      <c r="CT56" s="19" t="s">
        <v>63</v>
      </c>
      <c r="CU56" s="19" t="s">
        <v>64</v>
      </c>
      <c r="CV56" s="21" t="s">
        <v>60</v>
      </c>
      <c r="CW56" s="19" t="s">
        <v>70</v>
      </c>
      <c r="CX56" s="20" t="s">
        <v>126</v>
      </c>
      <c r="CY56" s="20" t="s">
        <v>128</v>
      </c>
      <c r="CZ56" s="20" t="s">
        <v>127</v>
      </c>
      <c r="DA56" s="20" t="s">
        <v>129</v>
      </c>
      <c r="DB56" s="20" t="s">
        <v>139</v>
      </c>
      <c r="DC56" s="20" t="s">
        <v>140</v>
      </c>
      <c r="DE56" s="27"/>
      <c r="DF56" s="27" t="s">
        <v>9</v>
      </c>
      <c r="DG56" s="27" t="s">
        <v>52</v>
      </c>
      <c r="DH56" s="27" t="s">
        <v>53</v>
      </c>
      <c r="DI56" s="27" t="s">
        <v>54</v>
      </c>
      <c r="DJ56" s="28" t="s">
        <v>56</v>
      </c>
      <c r="DK56" s="27" t="s">
        <v>55</v>
      </c>
      <c r="DL56" s="27" t="s">
        <v>57</v>
      </c>
      <c r="DM56" s="28" t="s">
        <v>58</v>
      </c>
      <c r="DN56" s="27" t="s">
        <v>61</v>
      </c>
      <c r="DO56" s="27" t="s">
        <v>62</v>
      </c>
      <c r="DP56" s="28" t="s">
        <v>65</v>
      </c>
      <c r="DQ56" s="27" t="s">
        <v>63</v>
      </c>
      <c r="DR56" s="27" t="s">
        <v>64</v>
      </c>
      <c r="DS56" s="28" t="s">
        <v>60</v>
      </c>
      <c r="DT56" s="27" t="s">
        <v>70</v>
      </c>
      <c r="DV56" s="29"/>
      <c r="DW56" s="29" t="s">
        <v>9</v>
      </c>
      <c r="DX56" s="29" t="s">
        <v>52</v>
      </c>
      <c r="DY56" s="29" t="s">
        <v>53</v>
      </c>
      <c r="DZ56" s="29" t="s">
        <v>54</v>
      </c>
      <c r="EA56" s="31" t="s">
        <v>56</v>
      </c>
      <c r="EB56" s="29" t="s">
        <v>55</v>
      </c>
      <c r="EC56" s="29" t="s">
        <v>57</v>
      </c>
      <c r="ED56" s="31" t="s">
        <v>58</v>
      </c>
      <c r="EE56" s="29" t="s">
        <v>61</v>
      </c>
      <c r="EF56" s="29" t="s">
        <v>62</v>
      </c>
      <c r="EG56" s="31" t="s">
        <v>65</v>
      </c>
      <c r="EH56" s="29" t="s">
        <v>63</v>
      </c>
      <c r="EI56" s="29" t="s">
        <v>64</v>
      </c>
      <c r="EJ56" s="31" t="s">
        <v>60</v>
      </c>
      <c r="EK56" s="29" t="s">
        <v>70</v>
      </c>
    </row>
    <row r="57" spans="1:141" x14ac:dyDescent="0.25">
      <c r="A57" t="s">
        <v>100</v>
      </c>
      <c r="B57" t="s">
        <v>26</v>
      </c>
      <c r="J57">
        <v>5</v>
      </c>
      <c r="K57">
        <v>14</v>
      </c>
      <c r="L57">
        <f>AVERAGE(J57,K57)</f>
        <v>9.5</v>
      </c>
      <c r="M57">
        <v>6</v>
      </c>
      <c r="N57">
        <v>12</v>
      </c>
      <c r="O57">
        <f>AVERAGE(M57,N57)</f>
        <v>9</v>
      </c>
      <c r="P57">
        <v>1</v>
      </c>
      <c r="R57" t="s">
        <v>101</v>
      </c>
      <c r="S57" t="s">
        <v>26</v>
      </c>
      <c r="AA57">
        <v>7</v>
      </c>
      <c r="AB57">
        <v>14</v>
      </c>
      <c r="AC57">
        <f>AVERAGE(AA57,AB57)</f>
        <v>10.5</v>
      </c>
      <c r="AD57">
        <v>13</v>
      </c>
      <c r="AE57">
        <v>10</v>
      </c>
      <c r="AF57">
        <f>AVERAGE(AD57,AE57)</f>
        <v>11.5</v>
      </c>
      <c r="AG57">
        <v>1</v>
      </c>
      <c r="AI57" t="s">
        <v>102</v>
      </c>
      <c r="AJ57" t="s">
        <v>26</v>
      </c>
      <c r="AR57">
        <v>9</v>
      </c>
      <c r="AS57">
        <v>2</v>
      </c>
      <c r="AT57">
        <f>AVERAGE(AR57,AS57)</f>
        <v>5.5</v>
      </c>
      <c r="AU57">
        <v>12</v>
      </c>
      <c r="AV57">
        <v>13</v>
      </c>
      <c r="AW57">
        <f>AVERAGE(AU57,AV57)</f>
        <v>12.5</v>
      </c>
      <c r="AX57">
        <v>1</v>
      </c>
      <c r="BA57" t="s">
        <v>26</v>
      </c>
      <c r="BI57">
        <v>5</v>
      </c>
      <c r="BJ57">
        <v>26</v>
      </c>
      <c r="BK57">
        <f>AVERAGE(BI57,BJ57)</f>
        <v>15.5</v>
      </c>
      <c r="BL57">
        <v>13</v>
      </c>
      <c r="BM57">
        <v>14</v>
      </c>
      <c r="BN57">
        <f>AVERAGE(BL57,BM57)</f>
        <v>13.5</v>
      </c>
      <c r="BO57">
        <v>0</v>
      </c>
      <c r="BQ57" s="6"/>
      <c r="BR57" s="7" t="s">
        <v>26</v>
      </c>
      <c r="BS57" s="7"/>
      <c r="BT57" s="7"/>
      <c r="BU57" s="7"/>
      <c r="BV57" s="7"/>
      <c r="BW57" s="7"/>
      <c r="BX57" s="7"/>
      <c r="BY57" s="7"/>
      <c r="BZ57" s="7">
        <v>6</v>
      </c>
      <c r="CA57" s="7">
        <v>6</v>
      </c>
      <c r="CB57" s="7">
        <f>AVERAGE(BZ57:CA57)</f>
        <v>6</v>
      </c>
      <c r="CC57" s="7">
        <v>9</v>
      </c>
      <c r="CD57" s="7">
        <v>16</v>
      </c>
      <c r="CE57" s="7">
        <f>AVERAGE(CC57:CD57)</f>
        <v>12.5</v>
      </c>
      <c r="CF57" s="8">
        <v>0</v>
      </c>
      <c r="CH57" s="10" t="s">
        <v>103</v>
      </c>
      <c r="CI57" s="7" t="s">
        <v>26</v>
      </c>
      <c r="CJ57" s="7">
        <v>400</v>
      </c>
      <c r="CK57" s="7">
        <v>3.43</v>
      </c>
      <c r="CL57" s="7">
        <v>2.73</v>
      </c>
      <c r="CM57" s="7">
        <f>AVERAGE(CK57,CL57)</f>
        <v>3.08</v>
      </c>
      <c r="CN57" s="7">
        <v>180</v>
      </c>
      <c r="CO57" s="7">
        <v>180</v>
      </c>
      <c r="CP57" s="7">
        <f>AVERAGE(CN57,CO57)</f>
        <v>180</v>
      </c>
      <c r="CQ57" s="7">
        <v>18</v>
      </c>
      <c r="CR57" s="7">
        <v>8</v>
      </c>
      <c r="CS57" s="7">
        <f t="shared" ref="CS57:CS64" si="97">AVERAGE(CQ57,CR57)</f>
        <v>13</v>
      </c>
      <c r="CT57" s="7">
        <v>13</v>
      </c>
      <c r="CU57" s="7">
        <v>10</v>
      </c>
      <c r="CV57" s="7">
        <f t="shared" ref="CV57:CV64" si="98">AVERAGE(CT57,CU57)</f>
        <v>11.5</v>
      </c>
      <c r="CW57" s="7">
        <v>0</v>
      </c>
      <c r="CX57" s="7">
        <v>18.3</v>
      </c>
      <c r="CY57" s="7">
        <v>19.399999999999999</v>
      </c>
      <c r="CZ57" s="7">
        <v>12.2</v>
      </c>
      <c r="DA57" s="7">
        <v>15.5</v>
      </c>
      <c r="DB57">
        <f t="shared" ref="DB57:DB64" si="99">0.5*(CV57+O57)+AF57+AW57+BN57+CE57</f>
        <v>60.25</v>
      </c>
      <c r="DC57">
        <f t="shared" ref="DC57:DC64" si="100">0.5*(CS57+L57)+AC57+AT57+BK57+CB57</f>
        <v>48.75</v>
      </c>
      <c r="DE57" s="10" t="s">
        <v>104</v>
      </c>
      <c r="DF57" s="7" t="s">
        <v>26</v>
      </c>
      <c r="DG57" s="7"/>
      <c r="DH57" s="7">
        <v>2.37</v>
      </c>
      <c r="DI57" s="7">
        <v>2.52</v>
      </c>
      <c r="DJ57" s="7">
        <f>AVERAGE(DH57,DI57)</f>
        <v>2.4450000000000003</v>
      </c>
      <c r="DK57" s="7">
        <v>180</v>
      </c>
      <c r="DL57" s="7">
        <v>180</v>
      </c>
      <c r="DM57" s="7">
        <f>AVERAGE(DK57,DL57)</f>
        <v>180</v>
      </c>
      <c r="DN57" s="7">
        <v>7</v>
      </c>
      <c r="DO57" s="7">
        <v>6</v>
      </c>
      <c r="DP57" s="7">
        <f>AVERAGE(DN57,DO57)</f>
        <v>6.5</v>
      </c>
      <c r="DQ57" s="7">
        <v>8</v>
      </c>
      <c r="DR57" s="7">
        <v>6</v>
      </c>
      <c r="DS57" s="7">
        <f>AVERAGE(DQ57,DR57)</f>
        <v>7</v>
      </c>
      <c r="DT57" s="7">
        <v>0</v>
      </c>
      <c r="DV57" s="10" t="s">
        <v>105</v>
      </c>
      <c r="DW57" s="7" t="s">
        <v>26</v>
      </c>
      <c r="DX57" s="7"/>
      <c r="DY57" s="7">
        <v>3.85</v>
      </c>
      <c r="DZ57" s="7">
        <v>2.4500000000000002</v>
      </c>
      <c r="EA57" s="7">
        <f>AVERAGE(DY57,DZ57)</f>
        <v>3.1500000000000004</v>
      </c>
      <c r="EB57" s="7">
        <v>180</v>
      </c>
      <c r="EC57" s="7">
        <v>180</v>
      </c>
      <c r="ED57" s="7">
        <f>AVERAGE(EB57,EC57)</f>
        <v>180</v>
      </c>
      <c r="EE57" s="7">
        <v>14</v>
      </c>
      <c r="EF57" s="7">
        <v>17</v>
      </c>
      <c r="EG57" s="7">
        <f>AVERAGE(EE57,EF57)</f>
        <v>15.5</v>
      </c>
      <c r="EH57" s="7">
        <v>10</v>
      </c>
      <c r="EI57" s="7">
        <v>12</v>
      </c>
      <c r="EJ57" s="7">
        <f>AVERAGE(EH57,EI57)</f>
        <v>11</v>
      </c>
      <c r="EK57" s="7">
        <v>0</v>
      </c>
    </row>
    <row r="58" spans="1:141" x14ac:dyDescent="0.25">
      <c r="A58" t="s">
        <v>100</v>
      </c>
      <c r="B58" t="s">
        <v>27</v>
      </c>
      <c r="J58">
        <v>23</v>
      </c>
      <c r="K58">
        <v>6</v>
      </c>
      <c r="L58">
        <f t="shared" ref="L58:L64" si="101">AVERAGE(J58,K58)</f>
        <v>14.5</v>
      </c>
      <c r="M58">
        <v>10</v>
      </c>
      <c r="N58">
        <v>8</v>
      </c>
      <c r="O58">
        <f t="shared" ref="O58:O64" si="102">AVERAGE(M58,N58)</f>
        <v>9</v>
      </c>
      <c r="P58">
        <v>1</v>
      </c>
      <c r="R58" t="s">
        <v>101</v>
      </c>
      <c r="S58" t="s">
        <v>27</v>
      </c>
      <c r="AA58">
        <v>10</v>
      </c>
      <c r="AB58">
        <v>8</v>
      </c>
      <c r="AC58">
        <f t="shared" ref="AC58:AC64" si="103">AVERAGE(AA58,AB58)</f>
        <v>9</v>
      </c>
      <c r="AD58">
        <v>95</v>
      </c>
      <c r="AE58">
        <v>107</v>
      </c>
      <c r="AF58">
        <f t="shared" ref="AF58:AF64" si="104">AVERAGE(AD58,AE58)</f>
        <v>101</v>
      </c>
      <c r="AG58">
        <v>0</v>
      </c>
      <c r="AI58" t="s">
        <v>106</v>
      </c>
      <c r="AJ58" t="s">
        <v>27</v>
      </c>
      <c r="AR58">
        <v>4</v>
      </c>
      <c r="AS58">
        <v>15</v>
      </c>
      <c r="AT58">
        <f t="shared" ref="AT58:AT64" si="105">AVERAGE(AR58,AS58)</f>
        <v>9.5</v>
      </c>
      <c r="AU58">
        <v>13</v>
      </c>
      <c r="AV58">
        <v>67</v>
      </c>
      <c r="AW58">
        <f t="shared" ref="AW58:AW64" si="106">AVERAGE(AU58,AV58)</f>
        <v>40</v>
      </c>
      <c r="AX58">
        <v>0</v>
      </c>
      <c r="BA58" t="s">
        <v>27</v>
      </c>
      <c r="BI58">
        <v>5</v>
      </c>
      <c r="BJ58">
        <v>8</v>
      </c>
      <c r="BK58">
        <f t="shared" ref="BK58:BK64" si="107">AVERAGE(BI58,BJ58)</f>
        <v>6.5</v>
      </c>
      <c r="BL58">
        <v>40</v>
      </c>
      <c r="BM58">
        <v>19</v>
      </c>
      <c r="BN58">
        <f t="shared" ref="BN58:BN64" si="108">AVERAGE(BL58,BM58)</f>
        <v>29.5</v>
      </c>
      <c r="BO58">
        <v>0</v>
      </c>
      <c r="BQ58" s="6"/>
      <c r="BR58" s="7" t="s">
        <v>27</v>
      </c>
      <c r="BS58" s="7"/>
      <c r="BT58" s="7"/>
      <c r="BU58" s="7"/>
      <c r="BV58" s="7"/>
      <c r="BW58" s="7"/>
      <c r="BX58" s="7"/>
      <c r="BY58" s="7"/>
      <c r="BZ58" s="7">
        <v>13</v>
      </c>
      <c r="CA58" s="7">
        <v>11</v>
      </c>
      <c r="CB58" s="7">
        <f t="shared" ref="CB58:CB64" si="109">AVERAGE(BZ58:CA58)</f>
        <v>12</v>
      </c>
      <c r="CC58" s="7">
        <v>53</v>
      </c>
      <c r="CD58" s="7">
        <v>59</v>
      </c>
      <c r="CE58" s="7">
        <f t="shared" ref="CE58:CE64" si="110">AVERAGE(CC58:CD58)</f>
        <v>56</v>
      </c>
      <c r="CF58" s="8">
        <v>0</v>
      </c>
      <c r="CH58" s="10" t="s">
        <v>103</v>
      </c>
      <c r="CI58" s="7" t="s">
        <v>27</v>
      </c>
      <c r="CJ58" s="7">
        <v>502</v>
      </c>
      <c r="CK58" s="7">
        <v>2.1</v>
      </c>
      <c r="CL58" s="7">
        <v>2.35</v>
      </c>
      <c r="CM58" s="7">
        <f t="shared" ref="CM58:CM64" si="111">AVERAGE(CK58,CL58)</f>
        <v>2.2250000000000001</v>
      </c>
      <c r="CN58" s="7">
        <v>180</v>
      </c>
      <c r="CO58" s="7">
        <v>138</v>
      </c>
      <c r="CP58" s="7">
        <f t="shared" ref="CP58:CP64" si="112">AVERAGE(CN58,CO58)</f>
        <v>159</v>
      </c>
      <c r="CQ58" s="7">
        <v>18</v>
      </c>
      <c r="CR58" s="7">
        <v>10</v>
      </c>
      <c r="CS58" s="7">
        <f t="shared" si="97"/>
        <v>14</v>
      </c>
      <c r="CT58" s="7">
        <v>14</v>
      </c>
      <c r="CU58" s="7">
        <v>22</v>
      </c>
      <c r="CV58" s="7">
        <f t="shared" si="98"/>
        <v>18</v>
      </c>
      <c r="CW58" s="7">
        <v>0</v>
      </c>
      <c r="CX58" s="7">
        <v>18.899999999999999</v>
      </c>
      <c r="CY58" s="7">
        <v>20.5</v>
      </c>
      <c r="CZ58" s="7">
        <v>17.399999999999999</v>
      </c>
      <c r="DA58" s="7">
        <v>22.5</v>
      </c>
      <c r="DB58">
        <f t="shared" si="99"/>
        <v>240</v>
      </c>
      <c r="DC58">
        <f t="shared" si="100"/>
        <v>51.25</v>
      </c>
      <c r="DE58" s="10" t="s">
        <v>104</v>
      </c>
      <c r="DF58" s="7" t="s">
        <v>27</v>
      </c>
      <c r="DG58" s="7"/>
      <c r="DH58" s="7">
        <v>2.72</v>
      </c>
      <c r="DI58" s="7">
        <v>2.76</v>
      </c>
      <c r="DJ58" s="7">
        <f t="shared" ref="DJ58:DJ65" si="113">AVERAGE(DH58,DI58)</f>
        <v>2.74</v>
      </c>
      <c r="DK58" s="7">
        <v>180</v>
      </c>
      <c r="DL58" s="7">
        <v>180</v>
      </c>
      <c r="DM58" s="7">
        <f t="shared" ref="DM58:DM65" si="114">AVERAGE(DK58,DL58)</f>
        <v>180</v>
      </c>
      <c r="DN58" s="7">
        <v>10</v>
      </c>
      <c r="DO58" s="7">
        <v>7</v>
      </c>
      <c r="DP58" s="7">
        <f t="shared" ref="DP58:DP65" si="115">AVERAGE(DN58,DO58)</f>
        <v>8.5</v>
      </c>
      <c r="DQ58" s="7">
        <v>83</v>
      </c>
      <c r="DR58" s="7">
        <v>81</v>
      </c>
      <c r="DS58" s="7">
        <f t="shared" ref="DS58:DS65" si="116">AVERAGE(DQ58,DR58)</f>
        <v>82</v>
      </c>
      <c r="DT58" s="7">
        <v>0</v>
      </c>
      <c r="DV58" s="10" t="s">
        <v>105</v>
      </c>
      <c r="DW58" s="7" t="s">
        <v>27</v>
      </c>
      <c r="DX58" s="7"/>
      <c r="DY58" s="7">
        <v>1.72</v>
      </c>
      <c r="DZ58" s="7">
        <v>1.74</v>
      </c>
      <c r="EA58" s="7">
        <f t="shared" ref="EA58:EA65" si="117">AVERAGE(DY58,DZ58)</f>
        <v>1.73</v>
      </c>
      <c r="EB58" s="7">
        <v>180</v>
      </c>
      <c r="EC58" s="7">
        <v>180</v>
      </c>
      <c r="ED58" s="7">
        <f t="shared" ref="ED58:ED65" si="118">AVERAGE(EB58,EC58)</f>
        <v>180</v>
      </c>
      <c r="EE58" s="7">
        <v>6</v>
      </c>
      <c r="EF58" s="7">
        <v>6</v>
      </c>
      <c r="EG58" s="7">
        <f t="shared" ref="EG58:EG59" si="119">AVERAGE(EE58,EF58)</f>
        <v>6</v>
      </c>
      <c r="EH58" s="7">
        <v>99</v>
      </c>
      <c r="EI58" s="7">
        <v>125</v>
      </c>
      <c r="EJ58" s="7">
        <f t="shared" ref="EJ58:EJ59" si="120">AVERAGE(EH58,EI58)</f>
        <v>112</v>
      </c>
      <c r="EK58" s="7">
        <v>0</v>
      </c>
    </row>
    <row r="59" spans="1:141" x14ac:dyDescent="0.25">
      <c r="A59" t="s">
        <v>100</v>
      </c>
      <c r="B59" t="s">
        <v>28</v>
      </c>
      <c r="J59">
        <v>6</v>
      </c>
      <c r="K59">
        <v>11</v>
      </c>
      <c r="L59">
        <f t="shared" si="101"/>
        <v>8.5</v>
      </c>
      <c r="M59">
        <v>5</v>
      </c>
      <c r="N59">
        <v>8</v>
      </c>
      <c r="O59">
        <f t="shared" si="102"/>
        <v>6.5</v>
      </c>
      <c r="P59">
        <v>3</v>
      </c>
      <c r="R59" t="s">
        <v>101</v>
      </c>
      <c r="S59" t="s">
        <v>28</v>
      </c>
      <c r="AA59">
        <v>5</v>
      </c>
      <c r="AB59">
        <v>8</v>
      </c>
      <c r="AC59">
        <f t="shared" si="103"/>
        <v>6.5</v>
      </c>
      <c r="AD59">
        <v>11</v>
      </c>
      <c r="AE59">
        <v>3</v>
      </c>
      <c r="AF59">
        <f t="shared" si="104"/>
        <v>7</v>
      </c>
      <c r="AG59">
        <v>1</v>
      </c>
      <c r="AI59" t="s">
        <v>107</v>
      </c>
      <c r="AJ59" t="s">
        <v>28</v>
      </c>
      <c r="AR59">
        <v>7</v>
      </c>
      <c r="AS59">
        <v>8</v>
      </c>
      <c r="AT59">
        <f t="shared" si="105"/>
        <v>7.5</v>
      </c>
      <c r="AU59">
        <v>11</v>
      </c>
      <c r="AV59">
        <v>17</v>
      </c>
      <c r="AW59">
        <f t="shared" si="106"/>
        <v>14</v>
      </c>
      <c r="AX59">
        <v>0</v>
      </c>
      <c r="BA59" t="s">
        <v>28</v>
      </c>
      <c r="BI59">
        <v>5</v>
      </c>
      <c r="BJ59">
        <v>7</v>
      </c>
      <c r="BK59">
        <f t="shared" si="107"/>
        <v>6</v>
      </c>
      <c r="BL59">
        <v>13</v>
      </c>
      <c r="BM59">
        <v>8</v>
      </c>
      <c r="BN59">
        <f t="shared" si="108"/>
        <v>10.5</v>
      </c>
      <c r="BO59">
        <v>1.5</v>
      </c>
      <c r="BQ59" s="6"/>
      <c r="BR59" s="7" t="s">
        <v>28</v>
      </c>
      <c r="BS59" s="7"/>
      <c r="BT59" s="7"/>
      <c r="BU59" s="7"/>
      <c r="BV59" s="7"/>
      <c r="BW59" s="7"/>
      <c r="BX59" s="7"/>
      <c r="BY59" s="7"/>
      <c r="BZ59" s="7">
        <v>21</v>
      </c>
      <c r="CA59" s="7">
        <v>5</v>
      </c>
      <c r="CB59" s="7">
        <f t="shared" si="109"/>
        <v>13</v>
      </c>
      <c r="CC59" s="7">
        <v>20</v>
      </c>
      <c r="CD59" s="7">
        <v>19</v>
      </c>
      <c r="CE59" s="7">
        <f t="shared" si="110"/>
        <v>19.5</v>
      </c>
      <c r="CF59" s="8">
        <v>0.5</v>
      </c>
      <c r="CH59" s="10" t="s">
        <v>103</v>
      </c>
      <c r="CI59" s="7" t="s">
        <v>28</v>
      </c>
      <c r="CJ59" s="7">
        <v>390</v>
      </c>
      <c r="CK59" s="7">
        <v>2.71</v>
      </c>
      <c r="CL59" s="7">
        <v>3.13</v>
      </c>
      <c r="CM59" s="7">
        <f t="shared" si="111"/>
        <v>2.92</v>
      </c>
      <c r="CN59" s="7">
        <v>180</v>
      </c>
      <c r="CO59" s="7">
        <v>180</v>
      </c>
      <c r="CP59" s="7">
        <f>AVERAGE(CN59,CO59)</f>
        <v>180</v>
      </c>
      <c r="CQ59" s="7">
        <v>12</v>
      </c>
      <c r="CR59" s="7">
        <v>12</v>
      </c>
      <c r="CS59" s="7">
        <f t="shared" si="97"/>
        <v>12</v>
      </c>
      <c r="CT59" s="7">
        <v>12</v>
      </c>
      <c r="CU59" s="7">
        <v>33</v>
      </c>
      <c r="CV59" s="7">
        <f t="shared" si="98"/>
        <v>22.5</v>
      </c>
      <c r="CW59" s="7">
        <v>1</v>
      </c>
      <c r="CX59" s="7">
        <v>18.399999999999999</v>
      </c>
      <c r="CY59" s="7">
        <v>20.7</v>
      </c>
      <c r="CZ59" s="7">
        <v>13.1</v>
      </c>
      <c r="DA59" s="7">
        <v>14.3</v>
      </c>
      <c r="DB59">
        <f t="shared" si="99"/>
        <v>65.5</v>
      </c>
      <c r="DC59">
        <f t="shared" si="100"/>
        <v>43.25</v>
      </c>
      <c r="DE59" s="10" t="s">
        <v>104</v>
      </c>
      <c r="DF59" s="7" t="s">
        <v>28</v>
      </c>
      <c r="DG59" s="7"/>
      <c r="DH59" s="7">
        <v>3.53</v>
      </c>
      <c r="DI59" s="7">
        <v>4.99</v>
      </c>
      <c r="DJ59" s="7">
        <f t="shared" si="113"/>
        <v>4.26</v>
      </c>
      <c r="DK59" s="7">
        <v>180</v>
      </c>
      <c r="DL59" s="7">
        <v>180</v>
      </c>
      <c r="DM59" s="7">
        <f t="shared" si="114"/>
        <v>180</v>
      </c>
      <c r="DN59" s="7">
        <v>11</v>
      </c>
      <c r="DO59" s="7">
        <v>14</v>
      </c>
      <c r="DP59" s="7">
        <f t="shared" si="115"/>
        <v>12.5</v>
      </c>
      <c r="DQ59" s="7">
        <v>7</v>
      </c>
      <c r="DR59" s="7">
        <v>45</v>
      </c>
      <c r="DS59" s="7">
        <f t="shared" si="116"/>
        <v>26</v>
      </c>
      <c r="DT59" s="7">
        <v>0</v>
      </c>
      <c r="DV59" s="10" t="s">
        <v>105</v>
      </c>
      <c r="DW59" s="7" t="s">
        <v>28</v>
      </c>
      <c r="DX59" s="7"/>
      <c r="DY59" s="7">
        <v>8.01</v>
      </c>
      <c r="DZ59" s="7">
        <v>8.1300000000000008</v>
      </c>
      <c r="EA59" s="7">
        <f t="shared" si="117"/>
        <v>8.07</v>
      </c>
      <c r="EB59" s="7">
        <v>45</v>
      </c>
      <c r="EC59" s="7">
        <v>25</v>
      </c>
      <c r="ED59" s="7">
        <f t="shared" si="118"/>
        <v>35</v>
      </c>
      <c r="EE59" s="7">
        <v>5</v>
      </c>
      <c r="EF59" s="7">
        <v>8</v>
      </c>
      <c r="EG59" s="7">
        <f t="shared" si="119"/>
        <v>6.5</v>
      </c>
      <c r="EH59" s="7">
        <v>65</v>
      </c>
      <c r="EI59" s="7">
        <v>62</v>
      </c>
      <c r="EJ59" s="7">
        <f t="shared" si="120"/>
        <v>63.5</v>
      </c>
      <c r="EK59" s="7">
        <v>0</v>
      </c>
    </row>
    <row r="60" spans="1:141" x14ac:dyDescent="0.25">
      <c r="A60" t="s">
        <v>100</v>
      </c>
      <c r="B60" t="s">
        <v>29</v>
      </c>
      <c r="J60">
        <v>5</v>
      </c>
      <c r="K60">
        <v>8</v>
      </c>
      <c r="L60">
        <f t="shared" si="101"/>
        <v>6.5</v>
      </c>
      <c r="M60">
        <v>10</v>
      </c>
      <c r="N60">
        <v>5</v>
      </c>
      <c r="O60">
        <f t="shared" si="102"/>
        <v>7.5</v>
      </c>
      <c r="P60">
        <v>0</v>
      </c>
      <c r="R60" t="s">
        <v>101</v>
      </c>
      <c r="S60" t="s">
        <v>29</v>
      </c>
      <c r="AA60">
        <v>3</v>
      </c>
      <c r="AB60">
        <v>3</v>
      </c>
      <c r="AC60">
        <f t="shared" si="103"/>
        <v>3</v>
      </c>
      <c r="AD60">
        <v>4</v>
      </c>
      <c r="AE60">
        <v>12</v>
      </c>
      <c r="AF60">
        <f t="shared" si="104"/>
        <v>8</v>
      </c>
      <c r="AG60">
        <v>0</v>
      </c>
      <c r="AI60" t="s">
        <v>108</v>
      </c>
      <c r="AJ60" t="s">
        <v>29</v>
      </c>
      <c r="AR60">
        <v>7</v>
      </c>
      <c r="AS60">
        <v>6</v>
      </c>
      <c r="AT60">
        <f t="shared" si="105"/>
        <v>6.5</v>
      </c>
      <c r="AU60">
        <v>8</v>
      </c>
      <c r="AV60">
        <v>9</v>
      </c>
      <c r="AW60">
        <f t="shared" si="106"/>
        <v>8.5</v>
      </c>
      <c r="AX60">
        <v>0</v>
      </c>
      <c r="BA60" t="s">
        <v>29</v>
      </c>
      <c r="BI60">
        <v>6</v>
      </c>
      <c r="BJ60">
        <v>7</v>
      </c>
      <c r="BK60">
        <f t="shared" si="107"/>
        <v>6.5</v>
      </c>
      <c r="BL60">
        <v>28</v>
      </c>
      <c r="BM60">
        <v>8</v>
      </c>
      <c r="BN60">
        <f t="shared" si="108"/>
        <v>18</v>
      </c>
      <c r="BO60">
        <v>0</v>
      </c>
      <c r="BQ60" s="6"/>
      <c r="BR60" s="7" t="s">
        <v>29</v>
      </c>
      <c r="BS60" s="7"/>
      <c r="BT60" s="7"/>
      <c r="BU60" s="7"/>
      <c r="BV60" s="7"/>
      <c r="BW60" s="7"/>
      <c r="BX60" s="7"/>
      <c r="BY60" s="7"/>
      <c r="BZ60" s="7">
        <v>5</v>
      </c>
      <c r="CA60" s="7">
        <v>5</v>
      </c>
      <c r="CB60" s="7">
        <f t="shared" si="109"/>
        <v>5</v>
      </c>
      <c r="CC60" s="7">
        <v>14</v>
      </c>
      <c r="CD60" s="7">
        <v>11</v>
      </c>
      <c r="CE60" s="7">
        <f t="shared" si="110"/>
        <v>12.5</v>
      </c>
      <c r="CF60" s="8">
        <v>0</v>
      </c>
      <c r="CH60" s="10" t="s">
        <v>103</v>
      </c>
      <c r="CI60" s="7" t="s">
        <v>29</v>
      </c>
      <c r="CJ60" s="7">
        <v>432</v>
      </c>
      <c r="CK60" s="7">
        <v>2.93</v>
      </c>
      <c r="CL60" s="7">
        <v>2.5299999999999998</v>
      </c>
      <c r="CM60" s="7">
        <f t="shared" si="111"/>
        <v>2.73</v>
      </c>
      <c r="CN60" s="7">
        <v>180</v>
      </c>
      <c r="CO60" s="7">
        <v>180</v>
      </c>
      <c r="CP60" s="7">
        <f t="shared" si="112"/>
        <v>180</v>
      </c>
      <c r="CQ60" s="7">
        <v>6</v>
      </c>
      <c r="CR60" s="7">
        <v>7</v>
      </c>
      <c r="CS60" s="7">
        <f t="shared" si="97"/>
        <v>6.5</v>
      </c>
      <c r="CT60" s="7">
        <v>26</v>
      </c>
      <c r="CU60" s="7">
        <v>26</v>
      </c>
      <c r="CV60" s="7">
        <f t="shared" si="98"/>
        <v>26</v>
      </c>
      <c r="CW60" s="7">
        <v>0</v>
      </c>
      <c r="CX60" s="7">
        <v>16.8</v>
      </c>
      <c r="CY60" s="7">
        <v>17.899999999999999</v>
      </c>
      <c r="CZ60" s="7">
        <v>11.4</v>
      </c>
      <c r="DA60" s="7">
        <v>15.5</v>
      </c>
      <c r="DB60">
        <f t="shared" si="99"/>
        <v>63.75</v>
      </c>
      <c r="DC60">
        <f t="shared" si="100"/>
        <v>27.5</v>
      </c>
      <c r="DE60" s="10" t="s">
        <v>104</v>
      </c>
      <c r="DF60" s="7" t="s">
        <v>29</v>
      </c>
      <c r="DG60" s="7"/>
      <c r="DH60" s="7">
        <v>1.98</v>
      </c>
      <c r="DI60" s="7">
        <v>2.12</v>
      </c>
      <c r="DJ60" s="7">
        <f t="shared" si="113"/>
        <v>2.0499999999999998</v>
      </c>
      <c r="DK60" s="7">
        <v>180</v>
      </c>
      <c r="DL60" s="7">
        <v>30</v>
      </c>
      <c r="DM60" s="7">
        <f t="shared" si="114"/>
        <v>105</v>
      </c>
      <c r="DN60" s="7">
        <v>12</v>
      </c>
      <c r="DO60" s="7">
        <v>7</v>
      </c>
      <c r="DP60" s="7">
        <f t="shared" si="115"/>
        <v>9.5</v>
      </c>
      <c r="DQ60" s="7">
        <v>26</v>
      </c>
      <c r="DR60" s="7">
        <v>40</v>
      </c>
      <c r="DS60" s="7">
        <f t="shared" si="116"/>
        <v>33</v>
      </c>
      <c r="DT60" s="7">
        <v>0</v>
      </c>
      <c r="DV60" s="10" t="s">
        <v>105</v>
      </c>
      <c r="DW60" s="7" t="s">
        <v>29</v>
      </c>
      <c r="DX60" s="7"/>
      <c r="DY60" s="7">
        <v>2.84</v>
      </c>
      <c r="DZ60" s="7">
        <v>3.12</v>
      </c>
      <c r="EA60" s="7">
        <f t="shared" si="117"/>
        <v>2.98</v>
      </c>
      <c r="EB60" s="7">
        <v>4</v>
      </c>
      <c r="EC60" s="7">
        <v>21</v>
      </c>
      <c r="ED60" s="7">
        <f t="shared" si="118"/>
        <v>12.5</v>
      </c>
      <c r="EE60" s="7">
        <v>7</v>
      </c>
      <c r="EF60" s="7">
        <v>6</v>
      </c>
      <c r="EG60" s="7">
        <f>AVERAGE(7+6+10/3)</f>
        <v>16.333333333333332</v>
      </c>
      <c r="EH60" s="7">
        <v>19</v>
      </c>
      <c r="EI60" s="7">
        <v>30</v>
      </c>
      <c r="EJ60" s="7">
        <f>AVERAGE(19+30+39/3)</f>
        <v>62</v>
      </c>
      <c r="EK60" s="7">
        <v>0</v>
      </c>
    </row>
    <row r="61" spans="1:141" x14ac:dyDescent="0.25">
      <c r="A61" t="s">
        <v>100</v>
      </c>
      <c r="B61" t="s">
        <v>30</v>
      </c>
      <c r="J61">
        <v>6</v>
      </c>
      <c r="K61">
        <v>6</v>
      </c>
      <c r="L61">
        <f t="shared" si="101"/>
        <v>6</v>
      </c>
      <c r="M61">
        <v>16</v>
      </c>
      <c r="N61">
        <v>27</v>
      </c>
      <c r="O61">
        <f t="shared" si="102"/>
        <v>21.5</v>
      </c>
      <c r="P61">
        <v>0</v>
      </c>
      <c r="R61" t="s">
        <v>101</v>
      </c>
      <c r="S61" t="s">
        <v>30</v>
      </c>
      <c r="AA61">
        <v>6</v>
      </c>
      <c r="AB61">
        <v>8</v>
      </c>
      <c r="AC61">
        <f t="shared" si="103"/>
        <v>7</v>
      </c>
      <c r="AD61">
        <v>10</v>
      </c>
      <c r="AE61">
        <v>10</v>
      </c>
      <c r="AF61">
        <f t="shared" si="104"/>
        <v>10</v>
      </c>
      <c r="AG61">
        <v>0</v>
      </c>
      <c r="AI61" t="s">
        <v>109</v>
      </c>
      <c r="AJ61" t="s">
        <v>30</v>
      </c>
      <c r="AR61">
        <v>7</v>
      </c>
      <c r="AS61">
        <v>12</v>
      </c>
      <c r="AT61">
        <f t="shared" si="105"/>
        <v>9.5</v>
      </c>
      <c r="AU61">
        <v>5</v>
      </c>
      <c r="AV61">
        <v>8</v>
      </c>
      <c r="AW61">
        <f t="shared" si="106"/>
        <v>6.5</v>
      </c>
      <c r="AX61">
        <v>0</v>
      </c>
      <c r="BA61" t="s">
        <v>30</v>
      </c>
      <c r="BI61">
        <v>22</v>
      </c>
      <c r="BJ61">
        <v>10</v>
      </c>
      <c r="BK61">
        <f t="shared" si="107"/>
        <v>16</v>
      </c>
      <c r="BL61">
        <v>8</v>
      </c>
      <c r="BM61">
        <v>19</v>
      </c>
      <c r="BN61">
        <f t="shared" si="108"/>
        <v>13.5</v>
      </c>
      <c r="BO61">
        <v>0</v>
      </c>
      <c r="BQ61" s="6"/>
      <c r="BR61" s="7" t="s">
        <v>30</v>
      </c>
      <c r="BS61" s="7"/>
      <c r="BT61" s="7"/>
      <c r="BU61" s="7"/>
      <c r="BV61" s="7"/>
      <c r="BW61" s="7"/>
      <c r="BX61" s="7"/>
      <c r="BY61" s="7"/>
      <c r="BZ61" s="7">
        <v>19</v>
      </c>
      <c r="CA61" s="7">
        <v>13</v>
      </c>
      <c r="CB61" s="7">
        <f t="shared" si="109"/>
        <v>16</v>
      </c>
      <c r="CC61" s="7">
        <v>13</v>
      </c>
      <c r="CD61" s="7">
        <v>11</v>
      </c>
      <c r="CE61" s="7">
        <f t="shared" si="110"/>
        <v>12</v>
      </c>
      <c r="CF61" s="8">
        <v>0</v>
      </c>
      <c r="CH61" s="10" t="s">
        <v>103</v>
      </c>
      <c r="CI61" s="7" t="s">
        <v>30</v>
      </c>
      <c r="CJ61" s="7">
        <v>454</v>
      </c>
      <c r="CK61" s="7">
        <v>2.2000000000000002</v>
      </c>
      <c r="CL61" s="7">
        <v>2.52</v>
      </c>
      <c r="CM61" s="7">
        <f t="shared" si="111"/>
        <v>2.3600000000000003</v>
      </c>
      <c r="CN61" s="7">
        <v>180</v>
      </c>
      <c r="CO61" s="7">
        <v>180</v>
      </c>
      <c r="CP61" s="7">
        <f t="shared" si="112"/>
        <v>180</v>
      </c>
      <c r="CQ61" s="7">
        <v>6</v>
      </c>
      <c r="CR61" s="7">
        <v>5</v>
      </c>
      <c r="CS61" s="7">
        <f t="shared" si="97"/>
        <v>5.5</v>
      </c>
      <c r="CT61" s="7">
        <v>18</v>
      </c>
      <c r="CU61" s="7">
        <v>6</v>
      </c>
      <c r="CV61" s="7">
        <f t="shared" si="98"/>
        <v>12</v>
      </c>
      <c r="CW61" s="7">
        <v>0</v>
      </c>
      <c r="CX61" s="7">
        <v>18.7</v>
      </c>
      <c r="CY61" s="7">
        <v>20.399999999999999</v>
      </c>
      <c r="CZ61" s="7">
        <v>12.5</v>
      </c>
      <c r="DA61" s="7">
        <v>17.2</v>
      </c>
      <c r="DB61">
        <f t="shared" si="99"/>
        <v>58.75</v>
      </c>
      <c r="DC61">
        <f t="shared" si="100"/>
        <v>54.25</v>
      </c>
      <c r="DE61" s="10" t="s">
        <v>104</v>
      </c>
      <c r="DF61" s="7" t="s">
        <v>30</v>
      </c>
      <c r="DG61" s="7"/>
      <c r="DH61" s="7">
        <v>1.87</v>
      </c>
      <c r="DI61" s="7">
        <v>1.56</v>
      </c>
      <c r="DJ61" s="7">
        <f t="shared" si="113"/>
        <v>1.7150000000000001</v>
      </c>
      <c r="DK61" s="7">
        <v>75</v>
      </c>
      <c r="DL61" s="7">
        <v>180</v>
      </c>
      <c r="DM61" s="7">
        <f t="shared" si="114"/>
        <v>127.5</v>
      </c>
      <c r="DN61" s="7">
        <v>24</v>
      </c>
      <c r="DO61" s="7">
        <v>25</v>
      </c>
      <c r="DP61" s="7">
        <f>AVERAGE(24+25+16/3)</f>
        <v>54.333333333333336</v>
      </c>
      <c r="DQ61" s="7">
        <v>21</v>
      </c>
      <c r="DR61" s="7">
        <v>59</v>
      </c>
      <c r="DS61" s="7">
        <f>AVERAGE(21+59+25/3)</f>
        <v>88.333333333333329</v>
      </c>
      <c r="DT61" s="7">
        <v>0</v>
      </c>
      <c r="DV61" s="10" t="s">
        <v>105</v>
      </c>
      <c r="DW61" s="7" t="s">
        <v>30</v>
      </c>
      <c r="DX61" s="7"/>
      <c r="DY61" s="7">
        <v>1.5</v>
      </c>
      <c r="DZ61" s="7">
        <v>2</v>
      </c>
      <c r="EA61" s="7">
        <f t="shared" si="117"/>
        <v>1.75</v>
      </c>
      <c r="EB61" s="7">
        <v>180</v>
      </c>
      <c r="EC61" s="7">
        <v>180</v>
      </c>
      <c r="ED61" s="7">
        <f t="shared" si="118"/>
        <v>180</v>
      </c>
      <c r="EE61" s="7">
        <v>2</v>
      </c>
      <c r="EF61" s="7">
        <v>10</v>
      </c>
      <c r="EG61" s="7">
        <f t="shared" ref="EG61:EG65" si="121">AVERAGE(EE61,EF61)</f>
        <v>6</v>
      </c>
      <c r="EH61" s="7">
        <v>31</v>
      </c>
      <c r="EI61" s="7">
        <v>29</v>
      </c>
      <c r="EJ61" s="7">
        <f t="shared" ref="EJ61:EJ65" si="122">AVERAGE(EH61,EI61)</f>
        <v>30</v>
      </c>
      <c r="EK61" s="7">
        <v>0</v>
      </c>
    </row>
    <row r="62" spans="1:141" x14ac:dyDescent="0.25">
      <c r="A62" t="s">
        <v>84</v>
      </c>
      <c r="B62" t="s">
        <v>49</v>
      </c>
      <c r="J62">
        <v>5</v>
      </c>
      <c r="K62">
        <v>12</v>
      </c>
      <c r="L62">
        <f t="shared" si="101"/>
        <v>8.5</v>
      </c>
      <c r="M62">
        <v>6</v>
      </c>
      <c r="N62">
        <v>10</v>
      </c>
      <c r="O62">
        <f t="shared" si="102"/>
        <v>8</v>
      </c>
      <c r="P62">
        <v>0</v>
      </c>
      <c r="R62" t="s">
        <v>85</v>
      </c>
      <c r="S62" t="s">
        <v>49</v>
      </c>
      <c r="AA62">
        <v>7</v>
      </c>
      <c r="AB62">
        <v>12</v>
      </c>
      <c r="AC62">
        <f t="shared" si="103"/>
        <v>9.5</v>
      </c>
      <c r="AD62">
        <v>8</v>
      </c>
      <c r="AE62">
        <v>12</v>
      </c>
      <c r="AF62">
        <f t="shared" si="104"/>
        <v>10</v>
      </c>
      <c r="AG62">
        <v>0</v>
      </c>
      <c r="AI62" t="s">
        <v>86</v>
      </c>
      <c r="AJ62" t="s">
        <v>49</v>
      </c>
      <c r="AR62">
        <v>7</v>
      </c>
      <c r="AS62">
        <v>11</v>
      </c>
      <c r="AT62">
        <f t="shared" si="105"/>
        <v>9</v>
      </c>
      <c r="AU62">
        <v>17</v>
      </c>
      <c r="AV62">
        <v>13</v>
      </c>
      <c r="AW62">
        <f t="shared" si="106"/>
        <v>15</v>
      </c>
      <c r="AX62">
        <v>0</v>
      </c>
      <c r="BA62" t="s">
        <v>49</v>
      </c>
      <c r="BI62">
        <v>10</v>
      </c>
      <c r="BJ62">
        <v>33</v>
      </c>
      <c r="BK62">
        <f t="shared" si="107"/>
        <v>21.5</v>
      </c>
      <c r="BL62">
        <v>17</v>
      </c>
      <c r="BM62">
        <v>15</v>
      </c>
      <c r="BN62">
        <f t="shared" si="108"/>
        <v>16</v>
      </c>
      <c r="BO62">
        <v>0</v>
      </c>
      <c r="BQ62" s="6"/>
      <c r="BR62" s="7" t="s">
        <v>49</v>
      </c>
      <c r="BS62" s="7"/>
      <c r="BT62" s="7"/>
      <c r="BU62" s="7"/>
      <c r="BV62" s="7"/>
      <c r="BW62" s="7"/>
      <c r="BX62" s="7"/>
      <c r="BY62" s="7"/>
      <c r="BZ62" s="7">
        <v>5</v>
      </c>
      <c r="CA62" s="7">
        <v>13</v>
      </c>
      <c r="CB62" s="7">
        <f t="shared" si="109"/>
        <v>9</v>
      </c>
      <c r="CC62" s="7">
        <v>11</v>
      </c>
      <c r="CD62" s="7">
        <v>27</v>
      </c>
      <c r="CE62" s="7">
        <f t="shared" si="110"/>
        <v>19</v>
      </c>
      <c r="CF62" s="8">
        <v>0</v>
      </c>
      <c r="CH62" s="10" t="s">
        <v>88</v>
      </c>
      <c r="CI62" s="7" t="s">
        <v>49</v>
      </c>
      <c r="CJ62" s="7">
        <v>504</v>
      </c>
      <c r="CK62" s="7">
        <v>1.9</v>
      </c>
      <c r="CL62" s="7">
        <v>8.25</v>
      </c>
      <c r="CM62" s="7">
        <f t="shared" si="111"/>
        <v>5.0750000000000002</v>
      </c>
      <c r="CN62" s="7">
        <v>180</v>
      </c>
      <c r="CO62" s="7">
        <v>180</v>
      </c>
      <c r="CP62" s="7">
        <f t="shared" si="112"/>
        <v>180</v>
      </c>
      <c r="CQ62" s="7">
        <v>4</v>
      </c>
      <c r="CR62" s="7">
        <v>16</v>
      </c>
      <c r="CS62" s="7">
        <f t="shared" si="97"/>
        <v>10</v>
      </c>
      <c r="CT62" s="7">
        <v>12</v>
      </c>
      <c r="CU62" s="7">
        <v>6</v>
      </c>
      <c r="CV62" s="7">
        <f t="shared" si="98"/>
        <v>9</v>
      </c>
      <c r="CW62" s="7">
        <v>0</v>
      </c>
      <c r="CX62" t="s">
        <v>138</v>
      </c>
      <c r="CY62" s="7">
        <v>19.600000000000001</v>
      </c>
      <c r="CZ62" s="7">
        <v>16.3</v>
      </c>
      <c r="DA62" s="7">
        <v>14.2</v>
      </c>
      <c r="DB62">
        <f t="shared" si="99"/>
        <v>68.5</v>
      </c>
      <c r="DC62">
        <f t="shared" si="100"/>
        <v>58.25</v>
      </c>
      <c r="DE62" s="10" t="s">
        <v>89</v>
      </c>
      <c r="DF62" s="7" t="s">
        <v>49</v>
      </c>
      <c r="DG62" s="7"/>
      <c r="DH62" s="7">
        <v>2.5499999999999998</v>
      </c>
      <c r="DI62" s="7">
        <v>1.96</v>
      </c>
      <c r="DJ62" s="7">
        <f t="shared" si="113"/>
        <v>2.2549999999999999</v>
      </c>
      <c r="DK62" s="7">
        <v>180</v>
      </c>
      <c r="DL62" s="7">
        <v>180</v>
      </c>
      <c r="DM62" s="7">
        <f t="shared" si="114"/>
        <v>180</v>
      </c>
      <c r="DN62" s="7">
        <v>8</v>
      </c>
      <c r="DO62" s="7">
        <v>11</v>
      </c>
      <c r="DP62" s="7">
        <f t="shared" si="115"/>
        <v>9.5</v>
      </c>
      <c r="DQ62" s="7">
        <v>11</v>
      </c>
      <c r="DR62" s="7">
        <v>23</v>
      </c>
      <c r="DS62" s="7">
        <f t="shared" si="116"/>
        <v>17</v>
      </c>
      <c r="DT62" s="7">
        <v>0</v>
      </c>
      <c r="DV62" s="10" t="s">
        <v>90</v>
      </c>
      <c r="DW62" s="7" t="s">
        <v>49</v>
      </c>
      <c r="DX62" s="7"/>
      <c r="DY62" s="7">
        <v>1.99</v>
      </c>
      <c r="DZ62" s="7">
        <v>2.37</v>
      </c>
      <c r="EA62" s="7">
        <f t="shared" si="117"/>
        <v>2.1800000000000002</v>
      </c>
      <c r="EB62" s="7">
        <v>180</v>
      </c>
      <c r="EC62" s="7">
        <v>180</v>
      </c>
      <c r="ED62" s="7">
        <f t="shared" si="118"/>
        <v>180</v>
      </c>
      <c r="EE62" s="7">
        <v>8</v>
      </c>
      <c r="EF62" s="7">
        <v>7</v>
      </c>
      <c r="EG62" s="7">
        <f t="shared" si="121"/>
        <v>7.5</v>
      </c>
      <c r="EH62" s="7">
        <v>10</v>
      </c>
      <c r="EI62" s="7">
        <v>17</v>
      </c>
      <c r="EJ62" s="7">
        <f t="shared" si="122"/>
        <v>13.5</v>
      </c>
      <c r="EK62" s="7">
        <v>0</v>
      </c>
    </row>
    <row r="63" spans="1:141" x14ac:dyDescent="0.25">
      <c r="A63" t="s">
        <v>84</v>
      </c>
      <c r="B63" t="s">
        <v>50</v>
      </c>
      <c r="J63">
        <v>8</v>
      </c>
      <c r="K63">
        <v>10</v>
      </c>
      <c r="L63">
        <f t="shared" si="101"/>
        <v>9</v>
      </c>
      <c r="M63">
        <v>36</v>
      </c>
      <c r="N63">
        <v>10</v>
      </c>
      <c r="O63">
        <f t="shared" si="102"/>
        <v>23</v>
      </c>
      <c r="P63">
        <v>0</v>
      </c>
      <c r="R63" t="s">
        <v>85</v>
      </c>
      <c r="S63" t="s">
        <v>50</v>
      </c>
      <c r="AA63">
        <v>13</v>
      </c>
      <c r="AB63">
        <v>3</v>
      </c>
      <c r="AC63">
        <f t="shared" si="103"/>
        <v>8</v>
      </c>
      <c r="AD63">
        <v>13</v>
      </c>
      <c r="AE63">
        <v>18</v>
      </c>
      <c r="AF63">
        <f t="shared" si="104"/>
        <v>15.5</v>
      </c>
      <c r="AG63">
        <v>0</v>
      </c>
      <c r="AI63" t="s">
        <v>111</v>
      </c>
      <c r="AJ63" t="s">
        <v>50</v>
      </c>
      <c r="AR63">
        <v>8</v>
      </c>
      <c r="AS63">
        <v>6</v>
      </c>
      <c r="AT63">
        <f t="shared" si="105"/>
        <v>7</v>
      </c>
      <c r="AU63">
        <v>22</v>
      </c>
      <c r="AV63">
        <v>16</v>
      </c>
      <c r="AW63">
        <f t="shared" si="106"/>
        <v>19</v>
      </c>
      <c r="AX63">
        <v>0</v>
      </c>
      <c r="BA63" t="s">
        <v>50</v>
      </c>
      <c r="BI63">
        <v>16</v>
      </c>
      <c r="BJ63">
        <v>16</v>
      </c>
      <c r="BK63">
        <f t="shared" si="107"/>
        <v>16</v>
      </c>
      <c r="BL63">
        <v>27</v>
      </c>
      <c r="BM63">
        <v>12</v>
      </c>
      <c r="BN63">
        <f t="shared" si="108"/>
        <v>19.5</v>
      </c>
      <c r="BO63">
        <v>0</v>
      </c>
      <c r="BQ63" s="6"/>
      <c r="BR63" s="7" t="s">
        <v>50</v>
      </c>
      <c r="BS63" s="7"/>
      <c r="BT63" s="7"/>
      <c r="BU63" s="7"/>
      <c r="BV63" s="7"/>
      <c r="BW63" s="7"/>
      <c r="BX63" s="7"/>
      <c r="BY63" s="7"/>
      <c r="BZ63" s="7">
        <v>24</v>
      </c>
      <c r="CA63" s="7">
        <v>6</v>
      </c>
      <c r="CB63" s="7">
        <f t="shared" si="109"/>
        <v>15</v>
      </c>
      <c r="CC63" s="7">
        <v>13</v>
      </c>
      <c r="CD63" s="7">
        <v>8</v>
      </c>
      <c r="CE63" s="7">
        <f t="shared" si="110"/>
        <v>10.5</v>
      </c>
      <c r="CF63" s="8">
        <v>0</v>
      </c>
      <c r="CH63" s="10" t="s">
        <v>88</v>
      </c>
      <c r="CI63" s="7" t="s">
        <v>50</v>
      </c>
      <c r="CJ63" s="7">
        <v>478</v>
      </c>
      <c r="CK63" s="7">
        <v>5.59</v>
      </c>
      <c r="CL63" s="7">
        <v>2.85</v>
      </c>
      <c r="CM63" s="7">
        <f t="shared" si="111"/>
        <v>4.22</v>
      </c>
      <c r="CN63" s="7">
        <v>180</v>
      </c>
      <c r="CO63" s="7">
        <v>180</v>
      </c>
      <c r="CP63" s="7">
        <f t="shared" si="112"/>
        <v>180</v>
      </c>
      <c r="CQ63" s="7">
        <v>5</v>
      </c>
      <c r="CR63" s="7">
        <v>10</v>
      </c>
      <c r="CS63" s="7">
        <f t="shared" si="97"/>
        <v>7.5</v>
      </c>
      <c r="CT63" s="7">
        <v>17</v>
      </c>
      <c r="CU63" s="7">
        <v>18</v>
      </c>
      <c r="CV63" s="7">
        <f t="shared" si="98"/>
        <v>17.5</v>
      </c>
      <c r="CW63" s="7">
        <v>0</v>
      </c>
      <c r="CX63" s="7">
        <v>16.5</v>
      </c>
      <c r="CY63" s="7">
        <v>18.5</v>
      </c>
      <c r="CZ63" s="7">
        <v>12.8</v>
      </c>
      <c r="DA63" s="7">
        <v>16.600000000000001</v>
      </c>
      <c r="DB63">
        <f t="shared" si="99"/>
        <v>84.75</v>
      </c>
      <c r="DC63">
        <f t="shared" si="100"/>
        <v>54.25</v>
      </c>
      <c r="DE63" s="10" t="s">
        <v>89</v>
      </c>
      <c r="DF63" s="7" t="s">
        <v>50</v>
      </c>
      <c r="DG63" s="7"/>
      <c r="DH63" s="7">
        <v>4.04</v>
      </c>
      <c r="DI63" s="7">
        <v>3.34</v>
      </c>
      <c r="DJ63" s="7">
        <f t="shared" si="113"/>
        <v>3.69</v>
      </c>
      <c r="DK63" s="7">
        <v>180</v>
      </c>
      <c r="DL63" s="7">
        <v>180</v>
      </c>
      <c r="DM63" s="7">
        <f t="shared" si="114"/>
        <v>180</v>
      </c>
      <c r="DN63" s="7">
        <v>16</v>
      </c>
      <c r="DO63" s="7">
        <v>14</v>
      </c>
      <c r="DP63" s="7">
        <f t="shared" si="115"/>
        <v>15</v>
      </c>
      <c r="DQ63" s="7">
        <v>70</v>
      </c>
      <c r="DR63" s="7">
        <v>49</v>
      </c>
      <c r="DS63" s="7">
        <f t="shared" si="116"/>
        <v>59.5</v>
      </c>
      <c r="DT63" s="7">
        <v>0</v>
      </c>
      <c r="DV63" s="10" t="s">
        <v>90</v>
      </c>
      <c r="DW63" s="7" t="s">
        <v>50</v>
      </c>
      <c r="DX63" s="7"/>
      <c r="DY63" s="7">
        <v>10.3</v>
      </c>
      <c r="DZ63" s="7">
        <v>19.78</v>
      </c>
      <c r="EA63" s="7">
        <f t="shared" si="117"/>
        <v>15.040000000000001</v>
      </c>
      <c r="EB63" s="7">
        <v>59</v>
      </c>
      <c r="EC63" s="7">
        <v>26</v>
      </c>
      <c r="ED63" s="7">
        <f t="shared" si="118"/>
        <v>42.5</v>
      </c>
      <c r="EE63" s="7">
        <v>24</v>
      </c>
      <c r="EF63" s="7">
        <v>7</v>
      </c>
      <c r="EG63" s="7">
        <f t="shared" si="121"/>
        <v>15.5</v>
      </c>
      <c r="EH63" s="7">
        <v>150</v>
      </c>
      <c r="EI63" s="7">
        <v>106</v>
      </c>
      <c r="EJ63" s="7">
        <f t="shared" si="122"/>
        <v>128</v>
      </c>
      <c r="EK63" s="7">
        <v>0</v>
      </c>
    </row>
    <row r="64" spans="1:141" ht="15.75" thickBot="1" x14ac:dyDescent="0.3">
      <c r="A64" t="s">
        <v>84</v>
      </c>
      <c r="B64" t="s">
        <v>51</v>
      </c>
      <c r="J64">
        <v>12</v>
      </c>
      <c r="K64">
        <v>34</v>
      </c>
      <c r="L64">
        <f t="shared" si="101"/>
        <v>23</v>
      </c>
      <c r="M64">
        <v>30</v>
      </c>
      <c r="N64">
        <v>18</v>
      </c>
      <c r="O64">
        <f t="shared" si="102"/>
        <v>24</v>
      </c>
      <c r="P64">
        <v>0.5</v>
      </c>
      <c r="R64" t="s">
        <v>85</v>
      </c>
      <c r="S64" t="s">
        <v>51</v>
      </c>
      <c r="AA64">
        <v>9</v>
      </c>
      <c r="AB64">
        <v>13</v>
      </c>
      <c r="AC64">
        <f t="shared" si="103"/>
        <v>11</v>
      </c>
      <c r="AD64">
        <v>36</v>
      </c>
      <c r="AE64">
        <v>17</v>
      </c>
      <c r="AF64">
        <f t="shared" si="104"/>
        <v>26.5</v>
      </c>
      <c r="AG64">
        <v>0</v>
      </c>
      <c r="AI64" t="s">
        <v>113</v>
      </c>
      <c r="AJ64" t="s">
        <v>51</v>
      </c>
      <c r="AR64">
        <v>8</v>
      </c>
      <c r="AS64">
        <v>12</v>
      </c>
      <c r="AT64">
        <f t="shared" si="105"/>
        <v>10</v>
      </c>
      <c r="AU64">
        <v>11</v>
      </c>
      <c r="AV64">
        <v>34</v>
      </c>
      <c r="AW64">
        <f t="shared" si="106"/>
        <v>22.5</v>
      </c>
      <c r="AX64">
        <v>1</v>
      </c>
      <c r="BA64" t="s">
        <v>51</v>
      </c>
      <c r="BI64">
        <v>7</v>
      </c>
      <c r="BJ64">
        <v>8</v>
      </c>
      <c r="BK64">
        <f t="shared" si="107"/>
        <v>7.5</v>
      </c>
      <c r="BL64">
        <v>67</v>
      </c>
      <c r="BM64">
        <v>39</v>
      </c>
      <c r="BN64">
        <f t="shared" si="108"/>
        <v>53</v>
      </c>
      <c r="BO64">
        <v>0</v>
      </c>
      <c r="BQ64" s="12"/>
      <c r="BR64" s="13" t="s">
        <v>51</v>
      </c>
      <c r="BS64" s="13"/>
      <c r="BT64" s="13"/>
      <c r="BU64" s="13"/>
      <c r="BV64" s="13"/>
      <c r="BW64" s="13"/>
      <c r="BX64" s="13"/>
      <c r="BY64" s="13"/>
      <c r="BZ64" s="13">
        <v>10</v>
      </c>
      <c r="CA64" s="13">
        <v>10</v>
      </c>
      <c r="CB64" s="13">
        <f t="shared" si="109"/>
        <v>10</v>
      </c>
      <c r="CC64" s="13">
        <v>23</v>
      </c>
      <c r="CD64" s="13">
        <v>33</v>
      </c>
      <c r="CE64" s="13">
        <f t="shared" si="110"/>
        <v>28</v>
      </c>
      <c r="CF64" s="14">
        <v>0</v>
      </c>
      <c r="CH64" s="10" t="s">
        <v>88</v>
      </c>
      <c r="CI64" s="7" t="s">
        <v>51</v>
      </c>
      <c r="CJ64" s="7">
        <v>494</v>
      </c>
      <c r="CK64" s="7">
        <v>3.07</v>
      </c>
      <c r="CL64" s="7">
        <v>2.2799999999999998</v>
      </c>
      <c r="CM64" s="7">
        <f t="shared" si="111"/>
        <v>2.6749999999999998</v>
      </c>
      <c r="CN64" s="7">
        <v>120</v>
      </c>
      <c r="CO64" s="7">
        <v>89</v>
      </c>
      <c r="CP64" s="7">
        <f t="shared" si="112"/>
        <v>104.5</v>
      </c>
      <c r="CQ64" s="7">
        <v>14</v>
      </c>
      <c r="CR64" s="7">
        <v>30</v>
      </c>
      <c r="CS64" s="7">
        <f t="shared" si="97"/>
        <v>22</v>
      </c>
      <c r="CT64" s="7">
        <v>35</v>
      </c>
      <c r="CU64" s="7">
        <v>28</v>
      </c>
      <c r="CV64" s="7">
        <f t="shared" si="98"/>
        <v>31.5</v>
      </c>
      <c r="CW64" s="7">
        <v>0</v>
      </c>
      <c r="CX64" s="7">
        <v>17.7</v>
      </c>
      <c r="CY64" s="7">
        <v>19.2</v>
      </c>
      <c r="CZ64" s="7">
        <v>13.9</v>
      </c>
      <c r="DA64" s="7">
        <v>18</v>
      </c>
      <c r="DB64">
        <f t="shared" si="99"/>
        <v>157.75</v>
      </c>
      <c r="DC64">
        <f t="shared" si="100"/>
        <v>61</v>
      </c>
      <c r="DE64" s="10" t="s">
        <v>89</v>
      </c>
      <c r="DF64" s="7" t="s">
        <v>51</v>
      </c>
      <c r="DG64" s="7"/>
      <c r="DH64" s="7">
        <v>2.3199999999999998</v>
      </c>
      <c r="DI64" s="7">
        <v>2.74</v>
      </c>
      <c r="DJ64" s="7">
        <f t="shared" si="113"/>
        <v>2.5300000000000002</v>
      </c>
      <c r="DK64" s="7">
        <v>167</v>
      </c>
      <c r="DL64" s="7">
        <v>180</v>
      </c>
      <c r="DM64" s="7">
        <f t="shared" si="114"/>
        <v>173.5</v>
      </c>
      <c r="DN64" s="7">
        <v>24</v>
      </c>
      <c r="DO64" s="7">
        <v>22</v>
      </c>
      <c r="DP64" s="7">
        <f t="shared" si="115"/>
        <v>23</v>
      </c>
      <c r="DQ64" s="7">
        <v>42</v>
      </c>
      <c r="DR64" s="7">
        <v>21</v>
      </c>
      <c r="DS64" s="7">
        <f t="shared" si="116"/>
        <v>31.5</v>
      </c>
      <c r="DT64" s="7">
        <v>0</v>
      </c>
      <c r="DV64" s="10" t="s">
        <v>90</v>
      </c>
      <c r="DW64" s="7" t="s">
        <v>51</v>
      </c>
      <c r="DX64" s="7"/>
      <c r="DY64" s="7">
        <v>3.39</v>
      </c>
      <c r="DZ64" s="7">
        <v>2.5</v>
      </c>
      <c r="EA64" s="7">
        <f t="shared" si="117"/>
        <v>2.9450000000000003</v>
      </c>
      <c r="EB64" s="7">
        <v>131</v>
      </c>
      <c r="EC64" s="7">
        <v>180</v>
      </c>
      <c r="ED64" s="7">
        <f t="shared" si="118"/>
        <v>155.5</v>
      </c>
      <c r="EE64" s="7">
        <v>15</v>
      </c>
      <c r="EF64" s="7">
        <v>23</v>
      </c>
      <c r="EG64" s="7">
        <f t="shared" si="121"/>
        <v>19</v>
      </c>
      <c r="EH64" s="7">
        <v>57</v>
      </c>
      <c r="EI64" s="7">
        <v>63</v>
      </c>
      <c r="EJ64" s="7">
        <f t="shared" si="122"/>
        <v>60</v>
      </c>
      <c r="EK64" s="7">
        <v>0</v>
      </c>
    </row>
    <row r="65" spans="86:140" x14ac:dyDescent="0.25">
      <c r="CH65" s="10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DJ65" t="e">
        <f t="shared" si="113"/>
        <v>#DIV/0!</v>
      </c>
      <c r="DM65" t="e">
        <f t="shared" si="114"/>
        <v>#DIV/0!</v>
      </c>
      <c r="DP65" t="e">
        <f t="shared" si="115"/>
        <v>#DIV/0!</v>
      </c>
      <c r="DS65" t="e">
        <f t="shared" si="116"/>
        <v>#DIV/0!</v>
      </c>
      <c r="EA65" t="e">
        <f t="shared" si="117"/>
        <v>#DIV/0!</v>
      </c>
      <c r="ED65" t="e">
        <f t="shared" si="118"/>
        <v>#DIV/0!</v>
      </c>
      <c r="EG65" t="e">
        <f t="shared" si="121"/>
        <v>#DIV/0!</v>
      </c>
      <c r="EJ65" t="e">
        <f t="shared" si="122"/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Matak</dc:creator>
  <cp:lastModifiedBy>defaultuser0</cp:lastModifiedBy>
  <dcterms:created xsi:type="dcterms:W3CDTF">2020-08-18T10:16:02Z</dcterms:created>
  <dcterms:modified xsi:type="dcterms:W3CDTF">2020-09-12T11:45:20Z</dcterms:modified>
</cp:coreProperties>
</file>